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assenteismo 2016" sheetId="5" r:id="rId1"/>
  </sheets>
  <definedNames>
    <definedName name="_xlnm.Print_Titles" localSheetId="0">'assenteismo 2016'!$1:$1</definedName>
  </definedNames>
  <calcPr calcId="145621"/>
</workbook>
</file>

<file path=xl/calcChain.xml><?xml version="1.0" encoding="utf-8"?>
<calcChain xmlns="http://schemas.openxmlformats.org/spreadsheetml/2006/main">
  <c r="C256" i="5" l="1"/>
  <c r="D256" i="5"/>
  <c r="E256" i="5"/>
  <c r="F256" i="5"/>
  <c r="G256" i="5"/>
  <c r="H256" i="5"/>
  <c r="I256" i="5"/>
  <c r="J256" i="5"/>
  <c r="K256" i="5"/>
  <c r="L256" i="5"/>
  <c r="M256" i="5"/>
  <c r="N256" i="5"/>
  <c r="B256" i="5"/>
  <c r="C255" i="5"/>
  <c r="C257" i="5" s="1"/>
  <c r="D255" i="5"/>
  <c r="D257" i="5" s="1"/>
  <c r="D258" i="5" s="1"/>
  <c r="E255" i="5"/>
  <c r="E257" i="5" s="1"/>
  <c r="F255" i="5"/>
  <c r="G255" i="5"/>
  <c r="G257" i="5" s="1"/>
  <c r="H255" i="5"/>
  <c r="I255" i="5"/>
  <c r="I257" i="5" s="1"/>
  <c r="I258" i="5" s="1"/>
  <c r="J255" i="5"/>
  <c r="K255" i="5"/>
  <c r="K257" i="5" s="1"/>
  <c r="L255" i="5"/>
  <c r="L257" i="5" s="1"/>
  <c r="L258" i="5" s="1"/>
  <c r="M255" i="5"/>
  <c r="M257" i="5" s="1"/>
  <c r="N255" i="5"/>
  <c r="B255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C229" i="5"/>
  <c r="C231" i="5" s="1"/>
  <c r="D229" i="5"/>
  <c r="D231" i="5" s="1"/>
  <c r="E229" i="5"/>
  <c r="E231" i="5" s="1"/>
  <c r="F229" i="5"/>
  <c r="F231" i="5" s="1"/>
  <c r="F232" i="5" s="1"/>
  <c r="G229" i="5"/>
  <c r="G231" i="5" s="1"/>
  <c r="H229" i="5"/>
  <c r="H231" i="5" s="1"/>
  <c r="H232" i="5" s="1"/>
  <c r="I229" i="5"/>
  <c r="I231" i="5" s="1"/>
  <c r="J229" i="5"/>
  <c r="J231" i="5" s="1"/>
  <c r="J232" i="5" s="1"/>
  <c r="K229" i="5"/>
  <c r="K231" i="5" s="1"/>
  <c r="L229" i="5"/>
  <c r="L231" i="5" s="1"/>
  <c r="L232" i="5" s="1"/>
  <c r="M229" i="5"/>
  <c r="M231" i="5" s="1"/>
  <c r="N229" i="5"/>
  <c r="N231" i="5" s="1"/>
  <c r="N232" i="5" s="1"/>
  <c r="B229" i="5"/>
  <c r="B230" i="5"/>
  <c r="B203" i="5"/>
  <c r="N204" i="5"/>
  <c r="C204" i="5"/>
  <c r="D204" i="5"/>
  <c r="E204" i="5"/>
  <c r="F204" i="5"/>
  <c r="G204" i="5"/>
  <c r="H204" i="5"/>
  <c r="I204" i="5"/>
  <c r="J204" i="5"/>
  <c r="K204" i="5"/>
  <c r="L204" i="5"/>
  <c r="M204" i="5"/>
  <c r="B204" i="5"/>
  <c r="C203" i="5"/>
  <c r="D203" i="5"/>
  <c r="D205" i="5" s="1"/>
  <c r="D206" i="5" s="1"/>
  <c r="E203" i="5"/>
  <c r="F203" i="5"/>
  <c r="G203" i="5"/>
  <c r="H203" i="5"/>
  <c r="I203" i="5"/>
  <c r="J203" i="5"/>
  <c r="K203" i="5"/>
  <c r="L203" i="5"/>
  <c r="L205" i="5" s="1"/>
  <c r="L206" i="5" s="1"/>
  <c r="M203" i="5"/>
  <c r="N203" i="5"/>
  <c r="K205" i="5"/>
  <c r="K206" i="5" s="1"/>
  <c r="G205" i="5"/>
  <c r="G206" i="5" s="1"/>
  <c r="C205" i="5"/>
  <c r="C206" i="5" s="1"/>
  <c r="N205" i="5"/>
  <c r="N206" i="5" s="1"/>
  <c r="J205" i="5"/>
  <c r="J206" i="5" s="1"/>
  <c r="H205" i="5"/>
  <c r="H206" i="5" s="1"/>
  <c r="F205" i="5"/>
  <c r="F206" i="5" s="1"/>
  <c r="B205" i="5"/>
  <c r="B206" i="5" s="1"/>
  <c r="C183" i="5"/>
  <c r="D183" i="5"/>
  <c r="E183" i="5"/>
  <c r="F183" i="5"/>
  <c r="G183" i="5"/>
  <c r="H183" i="5"/>
  <c r="I183" i="5"/>
  <c r="J183" i="5"/>
  <c r="K183" i="5"/>
  <c r="L183" i="5"/>
  <c r="M183" i="5"/>
  <c r="N183" i="5"/>
  <c r="B183" i="5"/>
  <c r="C182" i="5"/>
  <c r="C184" i="5" s="1"/>
  <c r="C185" i="5" s="1"/>
  <c r="D182" i="5"/>
  <c r="D184" i="5" s="1"/>
  <c r="E182" i="5"/>
  <c r="E184" i="5" s="1"/>
  <c r="E185" i="5" s="1"/>
  <c r="F182" i="5"/>
  <c r="F184" i="5" s="1"/>
  <c r="F185" i="5" s="1"/>
  <c r="G182" i="5"/>
  <c r="G184" i="5" s="1"/>
  <c r="G185" i="5" s="1"/>
  <c r="H182" i="5"/>
  <c r="H184" i="5" s="1"/>
  <c r="I182" i="5"/>
  <c r="I184" i="5" s="1"/>
  <c r="I185" i="5" s="1"/>
  <c r="J182" i="5"/>
  <c r="J184" i="5" s="1"/>
  <c r="J185" i="5" s="1"/>
  <c r="K182" i="5"/>
  <c r="K184" i="5" s="1"/>
  <c r="K185" i="5" s="1"/>
  <c r="L182" i="5"/>
  <c r="L184" i="5" s="1"/>
  <c r="L185" i="5" s="1"/>
  <c r="M182" i="5"/>
  <c r="M184" i="5" s="1"/>
  <c r="N182" i="5"/>
  <c r="N184" i="5" s="1"/>
  <c r="N185" i="5" s="1"/>
  <c r="B182" i="5"/>
  <c r="B184" i="5"/>
  <c r="B185" i="5" s="1"/>
  <c r="C157" i="5"/>
  <c r="D157" i="5"/>
  <c r="E157" i="5"/>
  <c r="F157" i="5"/>
  <c r="G157" i="5"/>
  <c r="H157" i="5"/>
  <c r="I157" i="5"/>
  <c r="J157" i="5"/>
  <c r="K157" i="5"/>
  <c r="L157" i="5"/>
  <c r="M157" i="5"/>
  <c r="N157" i="5"/>
  <c r="C156" i="5"/>
  <c r="C158" i="5" s="1"/>
  <c r="D156" i="5"/>
  <c r="D158" i="5" s="1"/>
  <c r="E156" i="5"/>
  <c r="E158" i="5" s="1"/>
  <c r="F156" i="5"/>
  <c r="F158" i="5" s="1"/>
  <c r="F159" i="5" s="1"/>
  <c r="G156" i="5"/>
  <c r="H156" i="5"/>
  <c r="H158" i="5" s="1"/>
  <c r="I156" i="5"/>
  <c r="I158" i="5" s="1"/>
  <c r="J156" i="5"/>
  <c r="J158" i="5" s="1"/>
  <c r="J159" i="5" s="1"/>
  <c r="K156" i="5"/>
  <c r="K158" i="5" s="1"/>
  <c r="L156" i="5"/>
  <c r="L158" i="5" s="1"/>
  <c r="M156" i="5"/>
  <c r="M158" i="5" s="1"/>
  <c r="N156" i="5"/>
  <c r="N158" i="5" s="1"/>
  <c r="N159" i="5" s="1"/>
  <c r="B157" i="5"/>
  <c r="B158" i="5" s="1"/>
  <c r="B159" i="5" s="1"/>
  <c r="B156" i="5"/>
  <c r="B134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B133" i="5"/>
  <c r="N134" i="5"/>
  <c r="N135" i="5" s="1"/>
  <c r="N136" i="5" s="1"/>
  <c r="M134" i="5"/>
  <c r="L134" i="5"/>
  <c r="K134" i="5"/>
  <c r="K135" i="5" s="1"/>
  <c r="K136" i="5" s="1"/>
  <c r="J134" i="5"/>
  <c r="J135" i="5" s="1"/>
  <c r="J136" i="5" s="1"/>
  <c r="I134" i="5"/>
  <c r="H134" i="5"/>
  <c r="G134" i="5"/>
  <c r="G135" i="5" s="1"/>
  <c r="G136" i="5" s="1"/>
  <c r="F134" i="5"/>
  <c r="F135" i="5" s="1"/>
  <c r="F136" i="5" s="1"/>
  <c r="E134" i="5"/>
  <c r="D134" i="5"/>
  <c r="C134" i="5"/>
  <c r="C135" i="5" s="1"/>
  <c r="C136" i="5" s="1"/>
  <c r="C114" i="5"/>
  <c r="D114" i="5"/>
  <c r="E114" i="5"/>
  <c r="F114" i="5"/>
  <c r="G114" i="5"/>
  <c r="H114" i="5"/>
  <c r="I114" i="5"/>
  <c r="J114" i="5"/>
  <c r="K114" i="5"/>
  <c r="L114" i="5"/>
  <c r="M114" i="5"/>
  <c r="N114" i="5"/>
  <c r="C115" i="5"/>
  <c r="D115" i="5"/>
  <c r="D116" i="5" s="1"/>
  <c r="D117" i="5" s="1"/>
  <c r="E115" i="5"/>
  <c r="F115" i="5"/>
  <c r="G115" i="5"/>
  <c r="H115" i="5"/>
  <c r="I115" i="5"/>
  <c r="J115" i="5"/>
  <c r="J116" i="5" s="1"/>
  <c r="J117" i="5" s="1"/>
  <c r="K115" i="5"/>
  <c r="K116" i="5" s="1"/>
  <c r="K117" i="5" s="1"/>
  <c r="L115" i="5"/>
  <c r="M115" i="5"/>
  <c r="N115" i="5"/>
  <c r="N116" i="5" s="1"/>
  <c r="N117" i="5" s="1"/>
  <c r="B114" i="5"/>
  <c r="F116" i="5"/>
  <c r="F117" i="5" s="1"/>
  <c r="L116" i="5"/>
  <c r="L117" i="5" s="1"/>
  <c r="G116" i="5"/>
  <c r="G117" i="5" s="1"/>
  <c r="C116" i="5"/>
  <c r="C117" i="5" s="1"/>
  <c r="B115" i="5"/>
  <c r="C94" i="5"/>
  <c r="D94" i="5"/>
  <c r="E94" i="5"/>
  <c r="F94" i="5"/>
  <c r="G94" i="5"/>
  <c r="H94" i="5"/>
  <c r="I94" i="5"/>
  <c r="J94" i="5"/>
  <c r="K94" i="5"/>
  <c r="L94" i="5"/>
  <c r="M94" i="5"/>
  <c r="N94" i="5"/>
  <c r="B94" i="5"/>
  <c r="C93" i="5"/>
  <c r="C95" i="5" s="1"/>
  <c r="C96" i="5" s="1"/>
  <c r="D93" i="5"/>
  <c r="D95" i="5" s="1"/>
  <c r="D96" i="5" s="1"/>
  <c r="E93" i="5"/>
  <c r="E95" i="5" s="1"/>
  <c r="E96" i="5" s="1"/>
  <c r="F93" i="5"/>
  <c r="F95" i="5" s="1"/>
  <c r="F96" i="5" s="1"/>
  <c r="G93" i="5"/>
  <c r="G95" i="5" s="1"/>
  <c r="G96" i="5" s="1"/>
  <c r="H93" i="5"/>
  <c r="H95" i="5" s="1"/>
  <c r="H96" i="5" s="1"/>
  <c r="I93" i="5"/>
  <c r="I95" i="5" s="1"/>
  <c r="J93" i="5"/>
  <c r="J95" i="5" s="1"/>
  <c r="J96" i="5" s="1"/>
  <c r="K93" i="5"/>
  <c r="K95" i="5" s="1"/>
  <c r="L93" i="5"/>
  <c r="L95" i="5" s="1"/>
  <c r="M93" i="5"/>
  <c r="M95" i="5" s="1"/>
  <c r="N93" i="5"/>
  <c r="N95" i="5" s="1"/>
  <c r="N96" i="5" s="1"/>
  <c r="B93" i="5"/>
  <c r="B95" i="5" s="1"/>
  <c r="B96" i="5" s="1"/>
  <c r="H82" i="5"/>
  <c r="I81" i="5"/>
  <c r="J81" i="5"/>
  <c r="K81" i="5"/>
  <c r="L81" i="5"/>
  <c r="M81" i="5"/>
  <c r="N81" i="5"/>
  <c r="H81" i="5"/>
  <c r="N82" i="5"/>
  <c r="M82" i="5"/>
  <c r="M83" i="5" s="1"/>
  <c r="M84" i="5" s="1"/>
  <c r="L82" i="5"/>
  <c r="L83" i="5" s="1"/>
  <c r="L84" i="5" s="1"/>
  <c r="K82" i="5"/>
  <c r="J82" i="5"/>
  <c r="I82" i="5"/>
  <c r="I83" i="5" s="1"/>
  <c r="I84" i="5" s="1"/>
  <c r="C61" i="5"/>
  <c r="D61" i="5"/>
  <c r="E61" i="5"/>
  <c r="F61" i="5"/>
  <c r="G61" i="5"/>
  <c r="H61" i="5"/>
  <c r="I61" i="5"/>
  <c r="J61" i="5"/>
  <c r="K61" i="5"/>
  <c r="L61" i="5"/>
  <c r="M61" i="5"/>
  <c r="M63" i="5" s="1"/>
  <c r="M64" i="5" s="1"/>
  <c r="N61" i="5"/>
  <c r="B61" i="5"/>
  <c r="N62" i="5"/>
  <c r="N63" i="5" s="1"/>
  <c r="N64" i="5" s="1"/>
  <c r="M62" i="5"/>
  <c r="L62" i="5"/>
  <c r="L63" i="5" s="1"/>
  <c r="L64" i="5" s="1"/>
  <c r="K62" i="5"/>
  <c r="J62" i="5"/>
  <c r="J63" i="5" s="1"/>
  <c r="J64" i="5" s="1"/>
  <c r="I62" i="5"/>
  <c r="I63" i="5" s="1"/>
  <c r="I64" i="5" s="1"/>
  <c r="H62" i="5"/>
  <c r="H63" i="5" s="1"/>
  <c r="H64" i="5" s="1"/>
  <c r="G62" i="5"/>
  <c r="F62" i="5"/>
  <c r="F63" i="5" s="1"/>
  <c r="F64" i="5" s="1"/>
  <c r="E62" i="5"/>
  <c r="D62" i="5"/>
  <c r="D63" i="5" s="1"/>
  <c r="D64" i="5" s="1"/>
  <c r="C62" i="5"/>
  <c r="B62" i="5"/>
  <c r="C36" i="5"/>
  <c r="D36" i="5"/>
  <c r="E36" i="5"/>
  <c r="F36" i="5"/>
  <c r="G36" i="5"/>
  <c r="H36" i="5"/>
  <c r="I36" i="5"/>
  <c r="J36" i="5"/>
  <c r="K36" i="5"/>
  <c r="L36" i="5"/>
  <c r="M36" i="5"/>
  <c r="N36" i="5"/>
  <c r="B36" i="5"/>
  <c r="N35" i="5"/>
  <c r="C35" i="5"/>
  <c r="C37" i="5" s="1"/>
  <c r="D35" i="5"/>
  <c r="E35" i="5"/>
  <c r="F35" i="5"/>
  <c r="G35" i="5"/>
  <c r="H35" i="5"/>
  <c r="I35" i="5"/>
  <c r="J35" i="5"/>
  <c r="K35" i="5"/>
  <c r="K37" i="5" s="1"/>
  <c r="K38" i="5" s="1"/>
  <c r="L35" i="5"/>
  <c r="M35" i="5"/>
  <c r="B35" i="5"/>
  <c r="B37" i="5" s="1"/>
  <c r="B38" i="5" s="1"/>
  <c r="E37" i="5"/>
  <c r="E38" i="5" s="1"/>
  <c r="N37" i="5"/>
  <c r="N38" i="5" s="1"/>
  <c r="J37" i="5"/>
  <c r="J38" i="5" s="1"/>
  <c r="G37" i="5"/>
  <c r="G38" i="5" s="1"/>
  <c r="F37" i="5"/>
  <c r="F38" i="5" s="1"/>
  <c r="D37" i="5"/>
  <c r="D38" i="5" s="1"/>
  <c r="N3" i="5"/>
  <c r="N4" i="5"/>
  <c r="C4" i="5"/>
  <c r="D4" i="5"/>
  <c r="E4" i="5"/>
  <c r="F4" i="5"/>
  <c r="G4" i="5"/>
  <c r="H4" i="5"/>
  <c r="I4" i="5"/>
  <c r="J4" i="5"/>
  <c r="K4" i="5"/>
  <c r="L4" i="5"/>
  <c r="M4" i="5"/>
  <c r="B4" i="5"/>
  <c r="C3" i="5"/>
  <c r="C5" i="5" s="1"/>
  <c r="C6" i="5" s="1"/>
  <c r="D3" i="5"/>
  <c r="D5" i="5" s="1"/>
  <c r="D6" i="5" s="1"/>
  <c r="E3" i="5"/>
  <c r="E5" i="5" s="1"/>
  <c r="E6" i="5" s="1"/>
  <c r="F3" i="5"/>
  <c r="F5" i="5" s="1"/>
  <c r="F6" i="5" s="1"/>
  <c r="G3" i="5"/>
  <c r="G5" i="5" s="1"/>
  <c r="G6" i="5" s="1"/>
  <c r="H3" i="5"/>
  <c r="H5" i="5" s="1"/>
  <c r="H6" i="5" s="1"/>
  <c r="I3" i="5"/>
  <c r="I5" i="5" s="1"/>
  <c r="I6" i="5" s="1"/>
  <c r="J3" i="5"/>
  <c r="J5" i="5" s="1"/>
  <c r="J6" i="5" s="1"/>
  <c r="K3" i="5"/>
  <c r="K5" i="5" s="1"/>
  <c r="K6" i="5" s="1"/>
  <c r="L3" i="5"/>
  <c r="L5" i="5" s="1"/>
  <c r="L6" i="5" s="1"/>
  <c r="M3" i="5"/>
  <c r="M5" i="5" s="1"/>
  <c r="M6" i="5" s="1"/>
  <c r="B3" i="5"/>
  <c r="B5" i="5" s="1"/>
  <c r="B6" i="5" s="1"/>
  <c r="N257" i="5" l="1"/>
  <c r="N258" i="5" s="1"/>
  <c r="J257" i="5"/>
  <c r="J258" i="5" s="1"/>
  <c r="F257" i="5"/>
  <c r="F258" i="5" s="1"/>
  <c r="B231" i="5"/>
  <c r="B232" i="5" s="1"/>
  <c r="M135" i="5"/>
  <c r="M136" i="5" s="1"/>
  <c r="I135" i="5"/>
  <c r="I136" i="5" s="1"/>
  <c r="E135" i="5"/>
  <c r="E136" i="5" s="1"/>
  <c r="B135" i="5"/>
  <c r="B136" i="5" s="1"/>
  <c r="H116" i="5"/>
  <c r="H117" i="5" s="1"/>
  <c r="B116" i="5"/>
  <c r="B117" i="5" s="1"/>
  <c r="H83" i="5"/>
  <c r="H84" i="5" s="1"/>
  <c r="B63" i="5"/>
  <c r="E63" i="5"/>
  <c r="E64" i="5" s="1"/>
  <c r="N5" i="5"/>
  <c r="N6" i="5" s="1"/>
  <c r="C38" i="5"/>
  <c r="L37" i="5"/>
  <c r="L38" i="5" s="1"/>
  <c r="H37" i="5"/>
  <c r="H38" i="5" s="1"/>
  <c r="B64" i="5"/>
  <c r="K96" i="5"/>
  <c r="K159" i="5"/>
  <c r="C159" i="5"/>
  <c r="G158" i="5"/>
  <c r="G159" i="5" s="1"/>
  <c r="H185" i="5"/>
  <c r="D185" i="5"/>
  <c r="I205" i="5"/>
  <c r="I206" i="5" s="1"/>
  <c r="E205" i="5"/>
  <c r="E206" i="5" s="1"/>
  <c r="D232" i="5"/>
  <c r="H257" i="5"/>
  <c r="H258" i="5" s="1"/>
  <c r="M258" i="5"/>
  <c r="E258" i="5"/>
  <c r="C258" i="5"/>
  <c r="G258" i="5"/>
  <c r="K258" i="5"/>
  <c r="B257" i="5"/>
  <c r="B258" i="5" s="1"/>
  <c r="C232" i="5"/>
  <c r="G232" i="5"/>
  <c r="K232" i="5"/>
  <c r="E232" i="5"/>
  <c r="I232" i="5"/>
  <c r="M232" i="5"/>
  <c r="M205" i="5"/>
  <c r="M206" i="5" s="1"/>
  <c r="M185" i="5"/>
  <c r="D159" i="5"/>
  <c r="H159" i="5"/>
  <c r="L159" i="5"/>
  <c r="E159" i="5"/>
  <c r="I159" i="5"/>
  <c r="M159" i="5"/>
  <c r="D135" i="5"/>
  <c r="D136" i="5" s="1"/>
  <c r="H135" i="5"/>
  <c r="H136" i="5" s="1"/>
  <c r="L135" i="5"/>
  <c r="L136" i="5" s="1"/>
  <c r="M116" i="5"/>
  <c r="M117" i="5" s="1"/>
  <c r="I116" i="5"/>
  <c r="I117" i="5" s="1"/>
  <c r="E116" i="5"/>
  <c r="E117" i="5" s="1"/>
  <c r="L96" i="5"/>
  <c r="M96" i="5"/>
  <c r="I96" i="5"/>
  <c r="N83" i="5"/>
  <c r="N84" i="5" s="1"/>
  <c r="J83" i="5"/>
  <c r="J84" i="5" s="1"/>
  <c r="K83" i="5"/>
  <c r="K84" i="5" s="1"/>
  <c r="C63" i="5"/>
  <c r="C64" i="5" s="1"/>
  <c r="G63" i="5"/>
  <c r="G64" i="5" s="1"/>
  <c r="K63" i="5"/>
  <c r="K64" i="5" s="1"/>
  <c r="M37" i="5"/>
  <c r="M38" i="5" s="1"/>
  <c r="I37" i="5"/>
  <c r="I38" i="5" s="1"/>
</calcChain>
</file>

<file path=xl/sharedStrings.xml><?xml version="1.0" encoding="utf-8"?>
<sst xmlns="http://schemas.openxmlformats.org/spreadsheetml/2006/main" count="416" uniqueCount="76">
  <si>
    <t>LO</t>
  </si>
  <si>
    <t>FR</t>
  </si>
  <si>
    <t>AR</t>
  </si>
  <si>
    <t>EO</t>
  </si>
  <si>
    <t>BA</t>
  </si>
  <si>
    <t>CL</t>
  </si>
  <si>
    <t>OT</t>
  </si>
  <si>
    <t>VM</t>
  </si>
  <si>
    <t>CR</t>
  </si>
  <si>
    <t>LN</t>
  </si>
  <si>
    <t>RE</t>
  </si>
  <si>
    <t>ML</t>
  </si>
  <si>
    <t>AI</t>
  </si>
  <si>
    <t>HQ</t>
  </si>
  <si>
    <t>DS</t>
  </si>
  <si>
    <t>RC</t>
  </si>
  <si>
    <t>SP</t>
  </si>
  <si>
    <t>NT</t>
  </si>
  <si>
    <t>PE</t>
  </si>
  <si>
    <t>LQ</t>
  </si>
  <si>
    <t>PL</t>
  </si>
  <si>
    <t>CP</t>
  </si>
  <si>
    <t>SO</t>
  </si>
  <si>
    <t>RH</t>
  </si>
  <si>
    <t>PA</t>
  </si>
  <si>
    <t>LS</t>
  </si>
  <si>
    <t>IN</t>
  </si>
  <si>
    <t>1G</t>
  </si>
  <si>
    <t>CI</t>
  </si>
  <si>
    <t>RI</t>
  </si>
  <si>
    <t>MC</t>
  </si>
  <si>
    <t>CT</t>
  </si>
  <si>
    <t>SC</t>
  </si>
  <si>
    <t>TN</t>
  </si>
  <si>
    <t>CM</t>
  </si>
  <si>
    <t>EL</t>
  </si>
  <si>
    <t>MB</t>
  </si>
  <si>
    <t>PS</t>
  </si>
  <si>
    <t>XA</t>
  </si>
  <si>
    <t>AL</t>
  </si>
  <si>
    <t>MF</t>
  </si>
  <si>
    <t>UN</t>
  </si>
  <si>
    <t>ET</t>
  </si>
  <si>
    <t>MT</t>
  </si>
  <si>
    <t>CN</t>
  </si>
  <si>
    <t>FE</t>
  </si>
  <si>
    <t>Totale complessivo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</si>
  <si>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</si>
  <si>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</si>
  <si>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</si>
  <si>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</si>
  <si>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</si>
  <si>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</si>
  <si>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</si>
  <si>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</si>
  <si>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</si>
  <si>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</si>
  <si>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</si>
  <si>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</si>
  <si>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ore lavorabili</t>
  </si>
  <si>
    <t>ore lavorate</t>
  </si>
  <si>
    <t>ore assenza</t>
  </si>
  <si>
    <t>101 - attività cimit. PM</t>
  </si>
  <si>
    <t>102 - patrimonio cim. UT</t>
  </si>
  <si>
    <t>103 - ara crematoria</t>
  </si>
  <si>
    <t>105 - camera mortuaria</t>
  </si>
  <si>
    <t>201 - verde pubblico</t>
  </si>
  <si>
    <t>202 - verde cimiteriale</t>
  </si>
  <si>
    <t xml:space="preserve">203 - disinfestazione  DD </t>
  </si>
  <si>
    <t>302 - accertatori sosta</t>
  </si>
  <si>
    <t>303 - gestione manut. Parcheggi</t>
  </si>
  <si>
    <t>304 - gestione imp. Parcheggi</t>
  </si>
  <si>
    <t>305 - front office parcheggi</t>
  </si>
  <si>
    <t>901 - amministrazione</t>
  </si>
  <si>
    <t xml:space="preserve">FERRARA TUA S.R.L. </t>
  </si>
  <si>
    <t>ASSENTEISMO DIPENDENTI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</si>
</sst>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4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14" fillId="0" borderId="0" xfId="0" applyFont="1"/>
    <xf numFmtId="0" fontId="0" fillId="0" borderId="0" xfId="0" applyAlignment="1">
      <alignment horizontal="center"/>
    </xf>
    <xf numFmtId="0" fontId="20" fillId="0" borderId="0" xfId="0" applyFont="1"/>
    <xf numFmtId="4" fontId="0" fillId="0" borderId="0" xfId="0" applyNumberFormat="1"/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6" fillId="0" borderId="0" xfId="0" applyNumberFormat="1" applyFont="1" applyAlignment="1">
      <alignment horizontal="right"/>
    </xf>
    <xf numFmtId="10" fontId="18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4" fontId="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7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3"/>
  <sheetViews>
    <sheetView tabSelected="1" topLeftCell="A95" zoomScaleNormal="100" workbookViewId="0">
      <selection activeCell="N185" sqref="N185"/>
    </sheetView>
  </sheetViews>
  <sheetFormatPr defaultRowHeight="15" x14ac:dyDescent="0.25"/>
  <cols>
    <col min="1" max="1" width="36.140625" customWidth="1"/>
    <col min="2" max="13" width="9.7109375" style="8" customWidth="1"/>
    <col min="14" max="14" width="20.85546875" style="8" customWidth="1"/>
    <col min="15" max="17" width="24.140625" customWidth="1"/>
  </cols>
  <sheetData>
    <row r="1" spans="1:14" ht="15.75" x14ac:dyDescent="0.25">
      <c r="A1" s="5" t="s">
        <v>74</v>
      </c>
      <c r="B1" s="13" t="s">
        <v>75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4" customFormat="1" x14ac:dyDescent="0.25">
      <c r="A2" s="2" t="s">
        <v>62</v>
      </c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  <c r="I2" s="2" t="s">
        <v>54</v>
      </c>
      <c r="J2" s="2" t="s">
        <v>55</v>
      </c>
      <c r="K2" s="2" t="s">
        <v>56</v>
      </c>
      <c r="L2" s="2" t="s">
        <v>57</v>
      </c>
      <c r="M2" s="2" t="s">
        <v>58</v>
      </c>
      <c r="N2" s="2" t="s">
        <v>46</v>
      </c>
    </row>
    <row r="3" spans="1:14" s="6" customFormat="1" x14ac:dyDescent="0.25">
      <c r="A3" s="6" t="s">
        <v>60</v>
      </c>
      <c r="B3" s="9">
        <f>+B20+B8+B24+B12</f>
        <v>2806.3900000000003</v>
      </c>
      <c r="C3" s="9">
        <f t="shared" ref="C3:M3" si="0">+C20+C8+C24+C12</f>
        <v>3121.76</v>
      </c>
      <c r="D3" s="9">
        <f t="shared" si="0"/>
        <v>3121.45</v>
      </c>
      <c r="E3" s="9">
        <f t="shared" si="0"/>
        <v>3048.0899999999997</v>
      </c>
      <c r="F3" s="9">
        <f t="shared" si="0"/>
        <v>3375.5500000000006</v>
      </c>
      <c r="G3" s="9">
        <f t="shared" si="0"/>
        <v>3036.7300000000005</v>
      </c>
      <c r="H3" s="9">
        <f t="shared" si="0"/>
        <v>2908.2599999999998</v>
      </c>
      <c r="I3" s="9">
        <f t="shared" si="0"/>
        <v>3000.44</v>
      </c>
      <c r="J3" s="9">
        <f t="shared" si="0"/>
        <v>3173.67</v>
      </c>
      <c r="K3" s="9">
        <f t="shared" si="0"/>
        <v>3228.4</v>
      </c>
      <c r="L3" s="9">
        <f t="shared" si="0"/>
        <v>2950.360000000001</v>
      </c>
      <c r="M3" s="9">
        <f t="shared" si="0"/>
        <v>2747.03</v>
      </c>
      <c r="N3" s="9">
        <f t="shared" ref="N3" si="1">+N20+N8+N24+N12</f>
        <v>36518.130000000005</v>
      </c>
    </row>
    <row r="4" spans="1:14" s="6" customFormat="1" x14ac:dyDescent="0.25">
      <c r="A4" s="6" t="s">
        <v>59</v>
      </c>
      <c r="B4" s="9">
        <f>+B7</f>
        <v>3511.34</v>
      </c>
      <c r="C4" s="9">
        <f t="shared" ref="C4:M4" si="2">+C7</f>
        <v>3733.5</v>
      </c>
      <c r="D4" s="9">
        <f t="shared" si="2"/>
        <v>3893.7</v>
      </c>
      <c r="E4" s="9">
        <f t="shared" si="2"/>
        <v>3600.4199999999992</v>
      </c>
      <c r="F4" s="9">
        <f t="shared" si="2"/>
        <v>3896.2800000000007</v>
      </c>
      <c r="G4" s="9">
        <f t="shared" si="2"/>
        <v>3687.8800000000006</v>
      </c>
      <c r="H4" s="9">
        <f t="shared" si="2"/>
        <v>3831.16</v>
      </c>
      <c r="I4" s="9">
        <f t="shared" si="2"/>
        <v>3906.3399999999997</v>
      </c>
      <c r="J4" s="9">
        <f t="shared" si="2"/>
        <v>3916.21</v>
      </c>
      <c r="K4" s="9">
        <f t="shared" si="2"/>
        <v>3838.85</v>
      </c>
      <c r="L4" s="9">
        <f t="shared" si="2"/>
        <v>3750.0700000000011</v>
      </c>
      <c r="M4" s="9">
        <f t="shared" si="2"/>
        <v>3633.86</v>
      </c>
      <c r="N4" s="9">
        <f t="shared" ref="N4" si="3">+N7</f>
        <v>45199.610000000008</v>
      </c>
    </row>
    <row r="5" spans="1:14" s="6" customFormat="1" x14ac:dyDescent="0.25">
      <c r="A5" s="6" t="s">
        <v>61</v>
      </c>
      <c r="B5" s="9">
        <f>+B4-B3</f>
        <v>704.94999999999982</v>
      </c>
      <c r="C5" s="9">
        <f t="shared" ref="C5:N5" si="4">+C4-C3</f>
        <v>611.73999999999978</v>
      </c>
      <c r="D5" s="9">
        <f t="shared" si="4"/>
        <v>772.25</v>
      </c>
      <c r="E5" s="9">
        <f t="shared" si="4"/>
        <v>552.32999999999947</v>
      </c>
      <c r="F5" s="9">
        <f t="shared" si="4"/>
        <v>520.73</v>
      </c>
      <c r="G5" s="9">
        <f t="shared" si="4"/>
        <v>651.15000000000009</v>
      </c>
      <c r="H5" s="9">
        <f t="shared" si="4"/>
        <v>922.90000000000009</v>
      </c>
      <c r="I5" s="9">
        <f t="shared" si="4"/>
        <v>905.89999999999964</v>
      </c>
      <c r="J5" s="9">
        <f t="shared" si="4"/>
        <v>742.54</v>
      </c>
      <c r="K5" s="9">
        <f t="shared" si="4"/>
        <v>610.44999999999982</v>
      </c>
      <c r="L5" s="9">
        <f t="shared" si="4"/>
        <v>799.71</v>
      </c>
      <c r="M5" s="9">
        <f t="shared" si="4"/>
        <v>886.82999999999993</v>
      </c>
      <c r="N5" s="9">
        <f t="shared" si="4"/>
        <v>8681.4800000000032</v>
      </c>
    </row>
    <row r="6" spans="1:14" x14ac:dyDescent="0.25">
      <c r="B6" s="10">
        <f>+B5/B4</f>
        <v>0.20076381096675339</v>
      </c>
      <c r="C6" s="10">
        <f t="shared" ref="C6:N6" si="5">+C5/C4</f>
        <v>0.16385161376724247</v>
      </c>
      <c r="D6" s="10">
        <f t="shared" si="5"/>
        <v>0.19833320492076945</v>
      </c>
      <c r="E6" s="10">
        <f t="shared" si="5"/>
        <v>0.15340710250470768</v>
      </c>
      <c r="F6" s="10">
        <f t="shared" si="5"/>
        <v>0.13364799244407485</v>
      </c>
      <c r="G6" s="10">
        <f t="shared" si="5"/>
        <v>0.1765648556894476</v>
      </c>
      <c r="H6" s="10">
        <f t="shared" si="5"/>
        <v>0.24089309765188616</v>
      </c>
      <c r="I6" s="10">
        <f t="shared" si="5"/>
        <v>0.23190505690748878</v>
      </c>
      <c r="J6" s="10">
        <f t="shared" si="5"/>
        <v>0.18960678819573004</v>
      </c>
      <c r="K6" s="10">
        <f t="shared" si="5"/>
        <v>0.15901897703739395</v>
      </c>
      <c r="L6" s="10">
        <f t="shared" si="5"/>
        <v>0.21325201929563975</v>
      </c>
      <c r="M6" s="10">
        <f t="shared" si="5"/>
        <v>0.24404627586093022</v>
      </c>
      <c r="N6" s="10">
        <f t="shared" si="5"/>
        <v>0.1920697988323351</v>
      </c>
    </row>
    <row r="7" spans="1:14" s="1" customFormat="1" hidden="1" x14ac:dyDescent="0.25">
      <c r="A7" s="1">
        <v>101</v>
      </c>
      <c r="B7" s="7">
        <v>3511.34</v>
      </c>
      <c r="C7" s="7">
        <v>3733.5</v>
      </c>
      <c r="D7" s="7">
        <v>3893.7</v>
      </c>
      <c r="E7" s="7">
        <v>3600.4199999999992</v>
      </c>
      <c r="F7" s="7">
        <v>3896.2800000000007</v>
      </c>
      <c r="G7" s="7">
        <v>3687.8800000000006</v>
      </c>
      <c r="H7" s="7">
        <v>3831.16</v>
      </c>
      <c r="I7" s="7">
        <v>3906.3399999999997</v>
      </c>
      <c r="J7" s="7">
        <v>3916.21</v>
      </c>
      <c r="K7" s="7">
        <v>3838.85</v>
      </c>
      <c r="L7" s="7">
        <v>3750.0700000000011</v>
      </c>
      <c r="M7" s="7">
        <v>3633.86</v>
      </c>
      <c r="N7" s="7">
        <v>45199.610000000008</v>
      </c>
    </row>
    <row r="8" spans="1:14" s="3" customFormat="1" hidden="1" x14ac:dyDescent="0.25">
      <c r="A8" s="3" t="s">
        <v>12</v>
      </c>
      <c r="B8" s="11"/>
      <c r="C8" s="11"/>
      <c r="D8" s="11"/>
      <c r="E8" s="11"/>
      <c r="F8" s="11">
        <v>0.25</v>
      </c>
      <c r="G8" s="11">
        <v>0.04</v>
      </c>
      <c r="H8" s="11"/>
      <c r="I8" s="11">
        <v>1</v>
      </c>
      <c r="J8" s="11"/>
      <c r="K8" s="11">
        <v>1.5</v>
      </c>
      <c r="L8" s="11">
        <v>0.25</v>
      </c>
      <c r="M8" s="11">
        <v>0.03</v>
      </c>
      <c r="N8" s="11">
        <v>3.07</v>
      </c>
    </row>
    <row r="9" spans="1:14" hidden="1" x14ac:dyDescent="0.25">
      <c r="A9" t="s">
        <v>2</v>
      </c>
      <c r="C9" s="8">
        <v>2.13</v>
      </c>
      <c r="D9" s="8">
        <v>17.260000000000002</v>
      </c>
      <c r="G9" s="8">
        <v>21.59</v>
      </c>
      <c r="L9" s="8">
        <v>25.980000000000004</v>
      </c>
      <c r="N9" s="8">
        <v>66.960000000000008</v>
      </c>
    </row>
    <row r="10" spans="1:14" hidden="1" x14ac:dyDescent="0.25">
      <c r="A10" t="s">
        <v>4</v>
      </c>
      <c r="B10" s="8">
        <v>13.15</v>
      </c>
      <c r="C10" s="8">
        <v>25.28</v>
      </c>
      <c r="D10" s="8">
        <v>15</v>
      </c>
      <c r="E10" s="8">
        <v>32.29</v>
      </c>
      <c r="F10" s="8">
        <v>38.380000000000003</v>
      </c>
      <c r="G10" s="8">
        <v>23.58</v>
      </c>
      <c r="H10" s="8">
        <v>7.08</v>
      </c>
      <c r="I10" s="8">
        <v>3.5</v>
      </c>
      <c r="J10" s="8">
        <v>7.8</v>
      </c>
      <c r="K10" s="8">
        <v>37.25</v>
      </c>
      <c r="L10" s="8">
        <v>57.4</v>
      </c>
      <c r="M10" s="8">
        <v>44.23</v>
      </c>
      <c r="N10" s="8">
        <v>304.94000000000005</v>
      </c>
    </row>
    <row r="11" spans="1:14" hidden="1" x14ac:dyDescent="0.25">
      <c r="A11" t="s">
        <v>5</v>
      </c>
      <c r="H11" s="8">
        <v>5</v>
      </c>
      <c r="J11" s="8">
        <v>18.75</v>
      </c>
      <c r="N11" s="8">
        <v>23.75</v>
      </c>
    </row>
    <row r="12" spans="1:14" hidden="1" x14ac:dyDescent="0.25">
      <c r="A12" t="s">
        <v>21</v>
      </c>
      <c r="L12" s="8">
        <v>18</v>
      </c>
      <c r="N12" s="8">
        <v>18</v>
      </c>
    </row>
    <row r="13" spans="1:14" hidden="1" x14ac:dyDescent="0.25">
      <c r="A13" t="s">
        <v>8</v>
      </c>
      <c r="B13" s="8">
        <v>101.1</v>
      </c>
      <c r="C13" s="8">
        <v>34.75</v>
      </c>
      <c r="D13" s="8">
        <v>95</v>
      </c>
      <c r="E13" s="8">
        <v>22</v>
      </c>
      <c r="G13" s="8">
        <v>42.21</v>
      </c>
      <c r="H13" s="8">
        <v>47.5</v>
      </c>
      <c r="I13" s="8">
        <v>45.5</v>
      </c>
      <c r="J13" s="8">
        <v>22</v>
      </c>
      <c r="K13" s="8">
        <v>30.5</v>
      </c>
      <c r="L13" s="8">
        <v>37</v>
      </c>
      <c r="M13" s="8">
        <v>43.43</v>
      </c>
      <c r="N13" s="8">
        <v>520.99</v>
      </c>
    </row>
    <row r="14" spans="1:14" hidden="1" x14ac:dyDescent="0.25">
      <c r="A14" t="s">
        <v>14</v>
      </c>
      <c r="C14" s="8">
        <v>6</v>
      </c>
      <c r="G14" s="8">
        <v>8.5</v>
      </c>
      <c r="H14" s="8">
        <v>5.5</v>
      </c>
      <c r="K14" s="8">
        <v>8.5</v>
      </c>
      <c r="N14" s="8">
        <v>28.5</v>
      </c>
    </row>
    <row r="15" spans="1:14" hidden="1" x14ac:dyDescent="0.25">
      <c r="A15" t="s">
        <v>3</v>
      </c>
      <c r="B15" s="8">
        <v>20.5</v>
      </c>
      <c r="C15" s="8">
        <v>8.5</v>
      </c>
      <c r="D15" s="8">
        <v>27</v>
      </c>
      <c r="E15" s="8">
        <v>27</v>
      </c>
      <c r="F15" s="8">
        <v>40.989999999999995</v>
      </c>
      <c r="G15" s="8">
        <v>80.5</v>
      </c>
      <c r="H15" s="8">
        <v>28.33</v>
      </c>
      <c r="I15" s="8">
        <v>22</v>
      </c>
      <c r="J15" s="8">
        <v>47.08</v>
      </c>
      <c r="K15" s="8">
        <v>40</v>
      </c>
      <c r="L15" s="8">
        <v>28</v>
      </c>
      <c r="M15" s="8">
        <v>66.5</v>
      </c>
      <c r="N15" s="8">
        <v>436.4</v>
      </c>
    </row>
    <row r="16" spans="1:14" hidden="1" x14ac:dyDescent="0.25">
      <c r="A16" t="s">
        <v>45</v>
      </c>
      <c r="B16" s="8">
        <v>32</v>
      </c>
      <c r="C16" s="8">
        <v>12</v>
      </c>
      <c r="D16" s="8">
        <v>55.32</v>
      </c>
      <c r="E16" s="8">
        <v>12.66</v>
      </c>
      <c r="F16" s="8">
        <v>14.66</v>
      </c>
      <c r="G16" s="8">
        <v>18.75</v>
      </c>
      <c r="H16" s="8">
        <v>56.14</v>
      </c>
      <c r="I16" s="8">
        <v>67.75</v>
      </c>
      <c r="J16" s="8">
        <v>54.25</v>
      </c>
      <c r="M16" s="8">
        <v>31.5</v>
      </c>
      <c r="N16" s="8">
        <v>355.03</v>
      </c>
    </row>
    <row r="17" spans="1:14" hidden="1" x14ac:dyDescent="0.25">
      <c r="A17" t="s">
        <v>1</v>
      </c>
      <c r="B17" s="8">
        <v>196.9</v>
      </c>
      <c r="C17" s="8">
        <v>186.5</v>
      </c>
      <c r="D17" s="8">
        <v>177.57999999999998</v>
      </c>
      <c r="E17" s="8">
        <v>260.5</v>
      </c>
      <c r="F17" s="8">
        <v>228.82999999999998</v>
      </c>
      <c r="G17" s="8">
        <v>265.58</v>
      </c>
      <c r="H17" s="8">
        <v>556.48</v>
      </c>
      <c r="I17" s="8">
        <v>531.05999999999995</v>
      </c>
      <c r="J17" s="8">
        <v>378.33</v>
      </c>
      <c r="K17" s="8">
        <v>188.5</v>
      </c>
      <c r="L17" s="8">
        <v>207.5</v>
      </c>
      <c r="M17" s="8">
        <v>368.2</v>
      </c>
      <c r="N17" s="8">
        <v>3545.9599999999996</v>
      </c>
    </row>
    <row r="18" spans="1:14" hidden="1" x14ac:dyDescent="0.25">
      <c r="A18" t="s">
        <v>13</v>
      </c>
      <c r="G18" s="8">
        <v>4.2699999999999996</v>
      </c>
      <c r="H18" s="8">
        <v>2.7</v>
      </c>
      <c r="L18" s="8">
        <v>1.73</v>
      </c>
      <c r="M18" s="8">
        <v>2.72</v>
      </c>
      <c r="N18" s="8">
        <v>11.42</v>
      </c>
    </row>
    <row r="19" spans="1:14" hidden="1" x14ac:dyDescent="0.25">
      <c r="A19" t="s">
        <v>9</v>
      </c>
      <c r="E19" s="8">
        <v>1.25</v>
      </c>
      <c r="I19" s="8">
        <v>5.38</v>
      </c>
      <c r="N19" s="8">
        <v>6.63</v>
      </c>
    </row>
    <row r="20" spans="1:14" s="3" customFormat="1" hidden="1" x14ac:dyDescent="0.25">
      <c r="A20" s="3" t="s">
        <v>0</v>
      </c>
      <c r="B20" s="11">
        <v>2806.3900000000003</v>
      </c>
      <c r="C20" s="11">
        <v>3121.76</v>
      </c>
      <c r="D20" s="11">
        <v>3121.2</v>
      </c>
      <c r="E20" s="11">
        <v>3047.3399999999997</v>
      </c>
      <c r="F20" s="11">
        <v>3375.0300000000007</v>
      </c>
      <c r="G20" s="11">
        <v>3035.9900000000007</v>
      </c>
      <c r="H20" s="11">
        <v>2908.2599999999998</v>
      </c>
      <c r="I20" s="11">
        <v>2998.34</v>
      </c>
      <c r="J20" s="11">
        <v>3173.67</v>
      </c>
      <c r="K20" s="11">
        <v>3223.4</v>
      </c>
      <c r="L20" s="11">
        <v>2931.860000000001</v>
      </c>
      <c r="M20" s="11">
        <v>2744.5</v>
      </c>
      <c r="N20" s="11">
        <v>36487.740000000005</v>
      </c>
    </row>
    <row r="21" spans="1:14" hidden="1" x14ac:dyDescent="0.25">
      <c r="A21" t="s">
        <v>19</v>
      </c>
      <c r="E21" s="8">
        <v>15.5</v>
      </c>
      <c r="F21" s="8">
        <v>16.5</v>
      </c>
      <c r="G21" s="8">
        <v>21</v>
      </c>
      <c r="I21" s="8">
        <v>5.5</v>
      </c>
      <c r="K21" s="8">
        <v>8.5</v>
      </c>
      <c r="L21" s="8">
        <v>23</v>
      </c>
      <c r="M21" s="8">
        <v>6</v>
      </c>
      <c r="N21" s="8">
        <v>96</v>
      </c>
    </row>
    <row r="22" spans="1:14" hidden="1" x14ac:dyDescent="0.25">
      <c r="A22" t="s">
        <v>11</v>
      </c>
      <c r="B22" s="8">
        <v>185.25</v>
      </c>
      <c r="C22" s="8">
        <v>158</v>
      </c>
      <c r="D22" s="8">
        <v>213.5</v>
      </c>
      <c r="H22" s="8">
        <v>52.5</v>
      </c>
      <c r="I22" s="8">
        <v>17</v>
      </c>
      <c r="J22" s="8">
        <v>28.5</v>
      </c>
      <c r="K22" s="8">
        <v>125</v>
      </c>
      <c r="L22" s="8">
        <v>245</v>
      </c>
      <c r="M22" s="8">
        <v>171.75</v>
      </c>
      <c r="N22" s="8">
        <v>1196.5</v>
      </c>
    </row>
    <row r="23" spans="1:14" hidden="1" x14ac:dyDescent="0.25">
      <c r="A23" t="s">
        <v>17</v>
      </c>
      <c r="I23" s="8">
        <v>8</v>
      </c>
      <c r="N23" s="8">
        <v>8</v>
      </c>
    </row>
    <row r="24" spans="1:14" s="3" customFormat="1" hidden="1" x14ac:dyDescent="0.25">
      <c r="A24" s="3" t="s">
        <v>6</v>
      </c>
      <c r="B24" s="11"/>
      <c r="C24" s="11"/>
      <c r="D24" s="11">
        <v>0.25</v>
      </c>
      <c r="E24" s="11">
        <v>0.75</v>
      </c>
      <c r="F24" s="11">
        <v>0.27</v>
      </c>
      <c r="G24" s="11">
        <v>0.7</v>
      </c>
      <c r="H24" s="11"/>
      <c r="I24" s="11">
        <v>1.1000000000000001</v>
      </c>
      <c r="J24" s="11"/>
      <c r="K24" s="11">
        <v>3.5</v>
      </c>
      <c r="L24" s="11">
        <v>0.25</v>
      </c>
      <c r="M24" s="11">
        <v>2.5</v>
      </c>
      <c r="N24" s="11">
        <v>9.32</v>
      </c>
    </row>
    <row r="25" spans="1:14" hidden="1" x14ac:dyDescent="0.25">
      <c r="A25" t="s">
        <v>24</v>
      </c>
      <c r="C25" s="8">
        <v>8.5</v>
      </c>
      <c r="N25" s="8">
        <v>8.5</v>
      </c>
    </row>
    <row r="26" spans="1:14" hidden="1" x14ac:dyDescent="0.25">
      <c r="A26" t="s">
        <v>18</v>
      </c>
      <c r="L26" s="8">
        <v>8.5</v>
      </c>
      <c r="N26" s="8">
        <v>8.5</v>
      </c>
    </row>
    <row r="27" spans="1:14" hidden="1" x14ac:dyDescent="0.25">
      <c r="A27" t="s">
        <v>20</v>
      </c>
      <c r="E27" s="8">
        <v>2.4700000000000002</v>
      </c>
      <c r="J27" s="8">
        <v>2.5</v>
      </c>
      <c r="M27" s="8">
        <v>0.5</v>
      </c>
      <c r="N27" s="8">
        <v>5.4700000000000006</v>
      </c>
    </row>
    <row r="28" spans="1:14" hidden="1" x14ac:dyDescent="0.25">
      <c r="A28" t="s">
        <v>15</v>
      </c>
      <c r="B28" s="8">
        <v>6.33</v>
      </c>
      <c r="C28" s="8">
        <v>6.33</v>
      </c>
      <c r="I28" s="8">
        <v>6.33</v>
      </c>
      <c r="J28" s="8">
        <v>6.33</v>
      </c>
      <c r="N28" s="8">
        <v>25.32</v>
      </c>
    </row>
    <row r="29" spans="1:14" hidden="1" x14ac:dyDescent="0.25">
      <c r="A29" t="s">
        <v>10</v>
      </c>
      <c r="I29" s="8">
        <v>26.41</v>
      </c>
      <c r="J29" s="8">
        <v>6.33</v>
      </c>
      <c r="N29" s="8">
        <v>32.74</v>
      </c>
    </row>
    <row r="30" spans="1:14" hidden="1" x14ac:dyDescent="0.25">
      <c r="A30" t="s">
        <v>23</v>
      </c>
      <c r="D30" s="8">
        <v>5.5</v>
      </c>
      <c r="F30" s="8">
        <v>7.75</v>
      </c>
      <c r="N30" s="8">
        <v>13.25</v>
      </c>
    </row>
    <row r="31" spans="1:14" hidden="1" x14ac:dyDescent="0.25">
      <c r="A31" t="s">
        <v>22</v>
      </c>
      <c r="B31" s="8">
        <v>146.75</v>
      </c>
      <c r="C31" s="8">
        <v>157.25</v>
      </c>
      <c r="D31" s="8">
        <v>162.5</v>
      </c>
      <c r="E31" s="8">
        <v>176.41</v>
      </c>
      <c r="F31" s="8">
        <v>168.25</v>
      </c>
      <c r="G31" s="8">
        <v>160.25</v>
      </c>
      <c r="H31" s="8">
        <v>157.25</v>
      </c>
      <c r="I31" s="8">
        <v>162.5</v>
      </c>
      <c r="J31" s="8">
        <v>165.75</v>
      </c>
      <c r="K31" s="8">
        <v>168.75</v>
      </c>
      <c r="L31" s="8">
        <v>160.25</v>
      </c>
      <c r="M31" s="8">
        <v>152</v>
      </c>
      <c r="N31" s="8">
        <v>1937.9099999999999</v>
      </c>
    </row>
    <row r="32" spans="1:14" hidden="1" x14ac:dyDescent="0.25">
      <c r="A32" t="s">
        <v>16</v>
      </c>
      <c r="F32" s="8">
        <v>2.08</v>
      </c>
      <c r="N32" s="8">
        <v>2.08</v>
      </c>
    </row>
    <row r="33" spans="1:14" hidden="1" x14ac:dyDescent="0.25">
      <c r="A33" t="s">
        <v>7</v>
      </c>
      <c r="B33" s="8">
        <v>2.9699999999999998</v>
      </c>
      <c r="C33" s="8">
        <v>6.5</v>
      </c>
      <c r="D33" s="8">
        <v>3.59</v>
      </c>
      <c r="E33" s="8">
        <v>2.25</v>
      </c>
      <c r="F33" s="8">
        <v>3.29</v>
      </c>
      <c r="G33" s="8">
        <v>4.92</v>
      </c>
      <c r="H33" s="8">
        <v>4.42</v>
      </c>
      <c r="I33" s="8">
        <v>4.97</v>
      </c>
      <c r="J33" s="8">
        <v>4.92</v>
      </c>
      <c r="K33" s="8">
        <v>3.45</v>
      </c>
      <c r="L33" s="8">
        <v>5.35</v>
      </c>
      <c r="N33" s="8">
        <v>46.63</v>
      </c>
    </row>
    <row r="34" spans="1:14" s="4" customFormat="1" x14ac:dyDescent="0.25">
      <c r="A34" s="2" t="s">
        <v>63</v>
      </c>
      <c r="B34" s="2" t="s">
        <v>47</v>
      </c>
      <c r="C34" s="2" t="s">
        <v>48</v>
      </c>
      <c r="D34" s="2" t="s">
        <v>49</v>
      </c>
      <c r="E34" s="2" t="s">
        <v>50</v>
      </c>
      <c r="F34" s="2" t="s">
        <v>51</v>
      </c>
      <c r="G34" s="2" t="s">
        <v>52</v>
      </c>
      <c r="H34" s="2" t="s">
        <v>53</v>
      </c>
      <c r="I34" s="2" t="s">
        <v>54</v>
      </c>
      <c r="J34" s="2" t="s">
        <v>55</v>
      </c>
      <c r="K34" s="2" t="s">
        <v>56</v>
      </c>
      <c r="L34" s="2" t="s">
        <v>57</v>
      </c>
      <c r="M34" s="2" t="s">
        <v>58</v>
      </c>
      <c r="N34" s="2" t="s">
        <v>46</v>
      </c>
    </row>
    <row r="35" spans="1:14" s="6" customFormat="1" x14ac:dyDescent="0.25">
      <c r="A35" s="6" t="s">
        <v>60</v>
      </c>
      <c r="B35" s="9">
        <f>+B50+B40+B55</f>
        <v>1150.05</v>
      </c>
      <c r="C35" s="9">
        <f t="shared" ref="C35:N35" si="6">+C50+C40+C55</f>
        <v>1415.2800000000002</v>
      </c>
      <c r="D35" s="9">
        <f t="shared" si="6"/>
        <v>1450.7600000000002</v>
      </c>
      <c r="E35" s="9">
        <f t="shared" si="6"/>
        <v>1356.18</v>
      </c>
      <c r="F35" s="9">
        <f t="shared" si="6"/>
        <v>1506.37</v>
      </c>
      <c r="G35" s="9">
        <f t="shared" si="6"/>
        <v>1396.4900000000002</v>
      </c>
      <c r="H35" s="9">
        <f t="shared" si="6"/>
        <v>1262.9699999999998</v>
      </c>
      <c r="I35" s="9">
        <f t="shared" si="6"/>
        <v>1445.2700000000002</v>
      </c>
      <c r="J35" s="9">
        <f t="shared" si="6"/>
        <v>1386.0900000000001</v>
      </c>
      <c r="K35" s="9">
        <f t="shared" si="6"/>
        <v>1672.7400000000002</v>
      </c>
      <c r="L35" s="9">
        <f t="shared" si="6"/>
        <v>1545.21</v>
      </c>
      <c r="M35" s="9">
        <f t="shared" si="6"/>
        <v>1341.03</v>
      </c>
      <c r="N35" s="9">
        <f t="shared" si="6"/>
        <v>16928.439999999999</v>
      </c>
    </row>
    <row r="36" spans="1:14" s="6" customFormat="1" x14ac:dyDescent="0.25">
      <c r="A36" s="6" t="s">
        <v>59</v>
      </c>
      <c r="B36" s="9">
        <f>+B39</f>
        <v>1499.5</v>
      </c>
      <c r="C36" s="9">
        <f t="shared" ref="C36:N36" si="7">+C39</f>
        <v>1610.5</v>
      </c>
      <c r="D36" s="9">
        <f t="shared" si="7"/>
        <v>1686</v>
      </c>
      <c r="E36" s="9">
        <f t="shared" si="7"/>
        <v>1610.01</v>
      </c>
      <c r="F36" s="9">
        <f t="shared" si="7"/>
        <v>1793.29</v>
      </c>
      <c r="G36" s="9">
        <f t="shared" si="7"/>
        <v>1756.8800000000003</v>
      </c>
      <c r="H36" s="9">
        <f t="shared" si="7"/>
        <v>1816.5799999999997</v>
      </c>
      <c r="I36" s="9">
        <f t="shared" si="7"/>
        <v>1854.5100000000002</v>
      </c>
      <c r="J36" s="9">
        <f t="shared" si="7"/>
        <v>1816.47</v>
      </c>
      <c r="K36" s="9">
        <f t="shared" si="7"/>
        <v>1784.6000000000001</v>
      </c>
      <c r="L36" s="9">
        <f t="shared" si="7"/>
        <v>1756.1000000000001</v>
      </c>
      <c r="M36" s="9">
        <f t="shared" si="7"/>
        <v>1697.07</v>
      </c>
      <c r="N36" s="9">
        <f t="shared" si="7"/>
        <v>20681.510000000002</v>
      </c>
    </row>
    <row r="37" spans="1:14" s="6" customFormat="1" x14ac:dyDescent="0.25">
      <c r="A37" s="6" t="s">
        <v>61</v>
      </c>
      <c r="B37" s="9">
        <f>+B36-B35</f>
        <v>349.45000000000005</v>
      </c>
      <c r="C37" s="9">
        <f>+C36-C35</f>
        <v>195.2199999999998</v>
      </c>
      <c r="D37" s="9">
        <f t="shared" ref="D37" si="8">+D36-D35</f>
        <v>235.23999999999978</v>
      </c>
      <c r="E37" s="9">
        <f t="shared" ref="E37" si="9">+E36-E35</f>
        <v>253.82999999999993</v>
      </c>
      <c r="F37" s="9">
        <f t="shared" ref="F37" si="10">+F36-F35</f>
        <v>286.92000000000007</v>
      </c>
      <c r="G37" s="9">
        <f t="shared" ref="G37" si="11">+G36-G35</f>
        <v>360.3900000000001</v>
      </c>
      <c r="H37" s="9">
        <f t="shared" ref="H37" si="12">+H36-H35</f>
        <v>553.6099999999999</v>
      </c>
      <c r="I37" s="9">
        <f t="shared" ref="I37" si="13">+I36-I35</f>
        <v>409.24</v>
      </c>
      <c r="J37" s="9">
        <f t="shared" ref="J37" si="14">+J36-J35</f>
        <v>430.37999999999988</v>
      </c>
      <c r="K37" s="9">
        <f t="shared" ref="K37" si="15">+K36-K35</f>
        <v>111.8599999999999</v>
      </c>
      <c r="L37" s="9">
        <f t="shared" ref="L37" si="16">+L36-L35</f>
        <v>210.8900000000001</v>
      </c>
      <c r="M37" s="9">
        <f t="shared" ref="M37" si="17">+M36-M35</f>
        <v>356.03999999999996</v>
      </c>
      <c r="N37" s="9">
        <f t="shared" ref="N37" si="18">+N36-N35</f>
        <v>3753.0700000000033</v>
      </c>
    </row>
    <row r="38" spans="1:14" x14ac:dyDescent="0.25">
      <c r="B38" s="10">
        <f>+B37/B36</f>
        <v>0.23304434811603872</v>
      </c>
      <c r="C38" s="10">
        <f t="shared" ref="C38" si="19">+C37/C36</f>
        <v>0.12121701334989121</v>
      </c>
      <c r="D38" s="10">
        <f t="shared" ref="D38" si="20">+D37/D36</f>
        <v>0.13952550415183854</v>
      </c>
      <c r="E38" s="10">
        <f t="shared" ref="E38" si="21">+E37/E36</f>
        <v>0.15765740585462198</v>
      </c>
      <c r="F38" s="10">
        <f t="shared" ref="F38" si="22">+F37/F36</f>
        <v>0.15999643114052947</v>
      </c>
      <c r="G38" s="10">
        <f t="shared" ref="G38" si="23">+G37/G36</f>
        <v>0.20513068621647468</v>
      </c>
      <c r="H38" s="10">
        <f t="shared" ref="H38" si="24">+H37/H36</f>
        <v>0.30475398826366029</v>
      </c>
      <c r="I38" s="10">
        <f t="shared" ref="I38" si="25">+I37/I36</f>
        <v>0.22067284619656943</v>
      </c>
      <c r="J38" s="10">
        <f t="shared" ref="J38" si="26">+J37/J36</f>
        <v>0.23693207154535989</v>
      </c>
      <c r="K38" s="10">
        <f t="shared" ref="K38" si="27">+K37/K36</f>
        <v>6.2680712764765154E-2</v>
      </c>
      <c r="L38" s="10">
        <f t="shared" ref="L38" si="28">+L37/L36</f>
        <v>0.12008997209726102</v>
      </c>
      <c r="M38" s="10">
        <f t="shared" ref="M38" si="29">+M37/M36</f>
        <v>0.20979688521982004</v>
      </c>
      <c r="N38" s="10">
        <f t="shared" ref="N38" si="30">+N37/N36</f>
        <v>0.18146982497893061</v>
      </c>
    </row>
    <row r="39" spans="1:14" s="1" customFormat="1" hidden="1" x14ac:dyDescent="0.25">
      <c r="A39" s="1">
        <v>102</v>
      </c>
      <c r="B39" s="7">
        <v>1499.5</v>
      </c>
      <c r="C39" s="7">
        <v>1610.5</v>
      </c>
      <c r="D39" s="7">
        <v>1686</v>
      </c>
      <c r="E39" s="7">
        <v>1610.01</v>
      </c>
      <c r="F39" s="7">
        <v>1793.29</v>
      </c>
      <c r="G39" s="7">
        <v>1756.8800000000003</v>
      </c>
      <c r="H39" s="7">
        <v>1816.5799999999997</v>
      </c>
      <c r="I39" s="7">
        <v>1854.5100000000002</v>
      </c>
      <c r="J39" s="7">
        <v>1816.47</v>
      </c>
      <c r="K39" s="7">
        <v>1784.6000000000001</v>
      </c>
      <c r="L39" s="7">
        <v>1756.1000000000001</v>
      </c>
      <c r="M39" s="7">
        <v>1697.07</v>
      </c>
      <c r="N39" s="7">
        <v>20681.510000000002</v>
      </c>
    </row>
    <row r="40" spans="1:14" s="3" customFormat="1" hidden="1" x14ac:dyDescent="0.25">
      <c r="A40" s="3" t="s">
        <v>12</v>
      </c>
      <c r="B40" s="11">
        <v>3.04</v>
      </c>
      <c r="C40" s="11">
        <v>0.19</v>
      </c>
      <c r="D40" s="11"/>
      <c r="E40" s="11">
        <v>1</v>
      </c>
      <c r="F40" s="11"/>
      <c r="G40" s="11">
        <v>0.92</v>
      </c>
      <c r="H40" s="11"/>
      <c r="I40" s="11">
        <v>0.02</v>
      </c>
      <c r="J40" s="11"/>
      <c r="K40" s="11"/>
      <c r="L40" s="11">
        <v>0.03</v>
      </c>
      <c r="M40" s="11">
        <v>6.4700000000000006</v>
      </c>
      <c r="N40" s="11">
        <v>11.670000000000002</v>
      </c>
    </row>
    <row r="41" spans="1:14" hidden="1" x14ac:dyDescent="0.25">
      <c r="A41" t="s">
        <v>2</v>
      </c>
      <c r="C41" s="8">
        <v>3.7</v>
      </c>
      <c r="D41" s="8">
        <v>4.78</v>
      </c>
      <c r="G41" s="8">
        <v>7.75</v>
      </c>
      <c r="L41" s="8">
        <v>13.02</v>
      </c>
      <c r="N41" s="8">
        <v>29.25</v>
      </c>
    </row>
    <row r="42" spans="1:14" hidden="1" x14ac:dyDescent="0.25">
      <c r="A42" t="s">
        <v>4</v>
      </c>
      <c r="B42" s="8">
        <v>2.33</v>
      </c>
      <c r="C42" s="8">
        <v>0.23</v>
      </c>
      <c r="E42" s="8">
        <v>2.21</v>
      </c>
      <c r="F42" s="8">
        <v>13.97</v>
      </c>
      <c r="G42" s="8">
        <v>0.27</v>
      </c>
      <c r="H42" s="8">
        <v>3.2</v>
      </c>
      <c r="J42" s="8">
        <v>3.87</v>
      </c>
      <c r="K42" s="8">
        <v>2.87</v>
      </c>
      <c r="L42" s="8">
        <v>5.6</v>
      </c>
      <c r="M42" s="8">
        <v>2.15</v>
      </c>
      <c r="N42" s="8">
        <v>36.700000000000003</v>
      </c>
    </row>
    <row r="43" spans="1:14" hidden="1" x14ac:dyDescent="0.25">
      <c r="A43" t="s">
        <v>28</v>
      </c>
      <c r="C43" s="8">
        <v>25.5</v>
      </c>
      <c r="N43" s="8">
        <v>25.5</v>
      </c>
    </row>
    <row r="44" spans="1:14" hidden="1" x14ac:dyDescent="0.25">
      <c r="A44" t="s">
        <v>8</v>
      </c>
      <c r="B44" s="8">
        <v>40</v>
      </c>
      <c r="C44" s="8">
        <v>53.5</v>
      </c>
      <c r="D44" s="8">
        <v>27</v>
      </c>
      <c r="E44" s="8">
        <v>46.5</v>
      </c>
      <c r="F44" s="8">
        <v>55.16</v>
      </c>
      <c r="G44" s="8">
        <v>25.5</v>
      </c>
      <c r="H44" s="8">
        <v>25.5</v>
      </c>
      <c r="I44" s="8">
        <v>18.5</v>
      </c>
      <c r="J44" s="8">
        <v>124</v>
      </c>
      <c r="K44" s="8">
        <v>46.5</v>
      </c>
      <c r="L44" s="8">
        <v>78</v>
      </c>
      <c r="M44" s="8">
        <v>114</v>
      </c>
      <c r="N44" s="8">
        <v>654.16</v>
      </c>
    </row>
    <row r="45" spans="1:14" hidden="1" x14ac:dyDescent="0.25">
      <c r="A45" t="s">
        <v>31</v>
      </c>
      <c r="B45" s="8">
        <v>123</v>
      </c>
      <c r="C45" s="8">
        <v>13.5</v>
      </c>
      <c r="N45" s="8">
        <v>136.5</v>
      </c>
    </row>
    <row r="46" spans="1:14" hidden="1" x14ac:dyDescent="0.25">
      <c r="A46" t="s">
        <v>14</v>
      </c>
      <c r="G46" s="8">
        <v>6</v>
      </c>
      <c r="N46" s="8">
        <v>6</v>
      </c>
    </row>
    <row r="47" spans="1:14" hidden="1" x14ac:dyDescent="0.25">
      <c r="A47" t="s">
        <v>3</v>
      </c>
      <c r="B47" s="8">
        <v>8.5</v>
      </c>
      <c r="C47" s="8">
        <v>17</v>
      </c>
      <c r="F47" s="8">
        <v>8.5</v>
      </c>
      <c r="G47" s="8">
        <v>47.5</v>
      </c>
      <c r="H47" s="8">
        <v>8.5</v>
      </c>
      <c r="I47" s="8">
        <v>44.5</v>
      </c>
      <c r="J47" s="8">
        <v>31.3</v>
      </c>
      <c r="K47" s="8">
        <v>25.5</v>
      </c>
      <c r="L47" s="8">
        <v>17</v>
      </c>
      <c r="M47" s="8">
        <v>22</v>
      </c>
      <c r="N47" s="8">
        <v>230.3</v>
      </c>
    </row>
    <row r="48" spans="1:14" hidden="1" x14ac:dyDescent="0.25">
      <c r="A48" t="s">
        <v>1</v>
      </c>
      <c r="B48" s="8">
        <v>126</v>
      </c>
      <c r="C48" s="8">
        <v>32</v>
      </c>
      <c r="D48" s="8">
        <v>147</v>
      </c>
      <c r="E48" s="8">
        <v>178.64</v>
      </c>
      <c r="F48" s="8">
        <v>142</v>
      </c>
      <c r="G48" s="8">
        <v>230.98</v>
      </c>
      <c r="H48" s="8">
        <v>475.46</v>
      </c>
      <c r="I48" s="8">
        <v>239</v>
      </c>
      <c r="J48" s="8">
        <v>169.3</v>
      </c>
      <c r="L48" s="8">
        <v>16</v>
      </c>
      <c r="M48" s="8">
        <v>176.5</v>
      </c>
      <c r="N48" s="8">
        <v>1932.8799999999999</v>
      </c>
    </row>
    <row r="49" spans="1:17" hidden="1" x14ac:dyDescent="0.25">
      <c r="A49" t="s">
        <v>26</v>
      </c>
      <c r="B49" s="8">
        <v>25.5</v>
      </c>
      <c r="C49" s="8">
        <v>5</v>
      </c>
      <c r="N49" s="8">
        <v>30.5</v>
      </c>
    </row>
    <row r="50" spans="1:17" s="3" customFormat="1" hidden="1" x14ac:dyDescent="0.25">
      <c r="A50" s="3" t="s">
        <v>0</v>
      </c>
      <c r="B50" s="11">
        <v>1147.01</v>
      </c>
      <c r="C50" s="11">
        <v>1415.0900000000001</v>
      </c>
      <c r="D50" s="11">
        <v>1450.7600000000002</v>
      </c>
      <c r="E50" s="11">
        <v>1355.18</v>
      </c>
      <c r="F50" s="11">
        <v>1506.37</v>
      </c>
      <c r="G50" s="11">
        <v>1386.44</v>
      </c>
      <c r="H50" s="11">
        <v>1262.9699999999998</v>
      </c>
      <c r="I50" s="11">
        <v>1443.8200000000002</v>
      </c>
      <c r="J50" s="11">
        <v>1386.0900000000001</v>
      </c>
      <c r="K50" s="11">
        <v>1672.7400000000002</v>
      </c>
      <c r="L50" s="11">
        <v>1545.18</v>
      </c>
      <c r="M50" s="11">
        <v>1333.99</v>
      </c>
      <c r="N50" s="11">
        <v>16905.64</v>
      </c>
    </row>
    <row r="51" spans="1:17" hidden="1" x14ac:dyDescent="0.25">
      <c r="A51" t="s">
        <v>19</v>
      </c>
      <c r="B51" s="8">
        <v>24</v>
      </c>
      <c r="N51" s="8">
        <v>24</v>
      </c>
    </row>
    <row r="52" spans="1:17" hidden="1" x14ac:dyDescent="0.25">
      <c r="A52" t="s">
        <v>25</v>
      </c>
    </row>
    <row r="53" spans="1:17" hidden="1" x14ac:dyDescent="0.25">
      <c r="A53" t="s">
        <v>30</v>
      </c>
      <c r="I53" s="8">
        <v>62</v>
      </c>
      <c r="J53" s="8">
        <v>30</v>
      </c>
      <c r="N53" s="8">
        <v>92</v>
      </c>
    </row>
    <row r="54" spans="1:17" hidden="1" x14ac:dyDescent="0.25">
      <c r="A54" t="s">
        <v>11</v>
      </c>
      <c r="D54" s="8">
        <v>13.5</v>
      </c>
      <c r="E54" s="8">
        <v>8</v>
      </c>
      <c r="F54" s="8">
        <v>27</v>
      </c>
      <c r="G54" s="8">
        <v>10</v>
      </c>
      <c r="J54" s="8">
        <v>39</v>
      </c>
      <c r="L54" s="8">
        <v>52.5</v>
      </c>
      <c r="N54" s="8">
        <v>150</v>
      </c>
    </row>
    <row r="55" spans="1:17" s="3" customFormat="1" hidden="1" x14ac:dyDescent="0.25">
      <c r="A55" s="3" t="s">
        <v>6</v>
      </c>
      <c r="B55" s="11"/>
      <c r="C55" s="11"/>
      <c r="D55" s="11"/>
      <c r="E55" s="11"/>
      <c r="F55" s="11"/>
      <c r="G55" s="11">
        <v>9.129999999999999</v>
      </c>
      <c r="H55" s="11"/>
      <c r="I55" s="11">
        <v>1.43</v>
      </c>
      <c r="J55" s="11"/>
      <c r="K55" s="11"/>
      <c r="L55" s="11"/>
      <c r="M55" s="11">
        <v>0.56999999999999995</v>
      </c>
      <c r="N55" s="11">
        <v>11.129999999999999</v>
      </c>
    </row>
    <row r="56" spans="1:17" hidden="1" x14ac:dyDescent="0.25">
      <c r="A56" t="s">
        <v>20</v>
      </c>
      <c r="C56" s="8">
        <v>40</v>
      </c>
      <c r="D56" s="8">
        <v>40.56</v>
      </c>
      <c r="E56" s="8">
        <v>13.43</v>
      </c>
      <c r="F56" s="8">
        <v>35.24</v>
      </c>
      <c r="G56" s="8">
        <v>28.46</v>
      </c>
      <c r="H56" s="8">
        <v>39.24</v>
      </c>
      <c r="I56" s="8">
        <v>17.96</v>
      </c>
      <c r="J56" s="8">
        <v>29.82</v>
      </c>
      <c r="K56" s="8">
        <v>35.42</v>
      </c>
      <c r="L56" s="8">
        <v>23.69</v>
      </c>
      <c r="M56" s="8">
        <v>35.32</v>
      </c>
      <c r="N56" s="8">
        <v>339.14000000000004</v>
      </c>
    </row>
    <row r="57" spans="1:17" hidden="1" x14ac:dyDescent="0.25">
      <c r="A57" t="s">
        <v>10</v>
      </c>
      <c r="I57" s="8">
        <v>22</v>
      </c>
      <c r="N57" s="8">
        <v>22</v>
      </c>
    </row>
    <row r="58" spans="1:17" hidden="1" x14ac:dyDescent="0.25">
      <c r="A58" t="s">
        <v>29</v>
      </c>
      <c r="B58" s="8">
        <v>0.12</v>
      </c>
      <c r="D58" s="8">
        <v>7.0000000000000007E-2</v>
      </c>
      <c r="H58" s="8">
        <v>0.05</v>
      </c>
      <c r="N58" s="8">
        <v>0.24</v>
      </c>
    </row>
    <row r="59" spans="1:17" hidden="1" x14ac:dyDescent="0.25">
      <c r="A59" t="s">
        <v>7</v>
      </c>
      <c r="C59" s="8">
        <v>4.79</v>
      </c>
      <c r="D59" s="8">
        <v>2.33</v>
      </c>
      <c r="E59" s="8">
        <v>5.05</v>
      </c>
      <c r="F59" s="8">
        <v>5.05</v>
      </c>
      <c r="G59" s="8">
        <v>3.93</v>
      </c>
      <c r="H59" s="8">
        <v>1.6600000000000001</v>
      </c>
      <c r="I59" s="8">
        <v>5.28</v>
      </c>
      <c r="J59" s="8">
        <v>3.09</v>
      </c>
      <c r="K59" s="8">
        <v>1.57</v>
      </c>
      <c r="L59" s="8">
        <v>5.08</v>
      </c>
      <c r="M59" s="8">
        <v>6.07</v>
      </c>
      <c r="N59" s="8">
        <v>43.9</v>
      </c>
    </row>
    <row r="60" spans="1:17" s="4" customFormat="1" x14ac:dyDescent="0.25">
      <c r="A60" s="2" t="s">
        <v>64</v>
      </c>
      <c r="B60" s="2" t="s">
        <v>47</v>
      </c>
      <c r="C60" s="2" t="s">
        <v>48</v>
      </c>
      <c r="D60" s="2" t="s">
        <v>49</v>
      </c>
      <c r="E60" s="2" t="s">
        <v>50</v>
      </c>
      <c r="F60" s="2" t="s">
        <v>51</v>
      </c>
      <c r="G60" s="2" t="s">
        <v>52</v>
      </c>
      <c r="H60" s="2" t="s">
        <v>53</v>
      </c>
      <c r="I60" s="2" t="s">
        <v>54</v>
      </c>
      <c r="J60" s="2" t="s">
        <v>55</v>
      </c>
      <c r="K60" s="2" t="s">
        <v>56</v>
      </c>
      <c r="L60" s="2" t="s">
        <v>57</v>
      </c>
      <c r="M60" s="2" t="s">
        <v>58</v>
      </c>
      <c r="N60" s="2" t="s">
        <v>46</v>
      </c>
    </row>
    <row r="61" spans="1:17" s="6" customFormat="1" x14ac:dyDescent="0.25">
      <c r="A61" s="6" t="s">
        <v>60</v>
      </c>
      <c r="B61" s="9">
        <f>+B75</f>
        <v>984.89999999999986</v>
      </c>
      <c r="C61" s="9">
        <f t="shared" ref="C61:N61" si="31">+C75</f>
        <v>1000.58</v>
      </c>
      <c r="D61" s="9">
        <f t="shared" si="31"/>
        <v>1004.58</v>
      </c>
      <c r="E61" s="9">
        <f t="shared" si="31"/>
        <v>890.21</v>
      </c>
      <c r="F61" s="9">
        <f t="shared" si="31"/>
        <v>1076.2800000000002</v>
      </c>
      <c r="G61" s="9">
        <f t="shared" si="31"/>
        <v>931.84</v>
      </c>
      <c r="H61" s="9">
        <f t="shared" si="31"/>
        <v>870.56000000000006</v>
      </c>
      <c r="I61" s="9">
        <f t="shared" si="31"/>
        <v>938.33000000000015</v>
      </c>
      <c r="J61" s="9">
        <f t="shared" si="31"/>
        <v>980.28000000000009</v>
      </c>
      <c r="K61" s="9">
        <f t="shared" si="31"/>
        <v>1077.76</v>
      </c>
      <c r="L61" s="9">
        <f t="shared" si="31"/>
        <v>998.06</v>
      </c>
      <c r="M61" s="9">
        <f t="shared" si="31"/>
        <v>910.11</v>
      </c>
      <c r="N61" s="9">
        <f t="shared" si="31"/>
        <v>11663.490000000002</v>
      </c>
    </row>
    <row r="62" spans="1:17" s="6" customFormat="1" x14ac:dyDescent="0.25">
      <c r="A62" s="6" t="s">
        <v>59</v>
      </c>
      <c r="B62" s="9">
        <f>+B65</f>
        <v>1053.8499999999999</v>
      </c>
      <c r="C62" s="9">
        <f t="shared" ref="C62:N62" si="32">+C65</f>
        <v>1111.5</v>
      </c>
      <c r="D62" s="9">
        <f t="shared" si="32"/>
        <v>1152.5999999999999</v>
      </c>
      <c r="E62" s="9">
        <f t="shared" si="32"/>
        <v>1060.73</v>
      </c>
      <c r="F62" s="9">
        <f t="shared" si="32"/>
        <v>1153.6600000000001</v>
      </c>
      <c r="G62" s="9">
        <f t="shared" si="32"/>
        <v>1110.6099999999999</v>
      </c>
      <c r="H62" s="9">
        <f t="shared" si="32"/>
        <v>1145.3800000000001</v>
      </c>
      <c r="I62" s="9">
        <f t="shared" si="32"/>
        <v>1147.73</v>
      </c>
      <c r="J62" s="9">
        <f t="shared" si="32"/>
        <v>1149.6200000000001</v>
      </c>
      <c r="K62" s="9">
        <f t="shared" si="32"/>
        <v>1136.1199999999999</v>
      </c>
      <c r="L62" s="9">
        <f t="shared" si="32"/>
        <v>1113.1200000000001</v>
      </c>
      <c r="M62" s="9">
        <f t="shared" si="32"/>
        <v>1101.5</v>
      </c>
      <c r="N62" s="9">
        <f t="shared" si="32"/>
        <v>13436.42</v>
      </c>
    </row>
    <row r="63" spans="1:17" s="6" customFormat="1" x14ac:dyDescent="0.25">
      <c r="A63" s="6" t="s">
        <v>61</v>
      </c>
      <c r="B63" s="9">
        <f>+B62-B61</f>
        <v>68.950000000000045</v>
      </c>
      <c r="C63" s="9">
        <f>+C62-C61</f>
        <v>110.91999999999996</v>
      </c>
      <c r="D63" s="9">
        <f t="shared" ref="D63" si="33">+D62-D61</f>
        <v>148.01999999999987</v>
      </c>
      <c r="E63" s="9">
        <f t="shared" ref="E63" si="34">+E62-E61</f>
        <v>170.51999999999998</v>
      </c>
      <c r="F63" s="9">
        <f t="shared" ref="F63" si="35">+F62-F61</f>
        <v>77.379999999999882</v>
      </c>
      <c r="G63" s="9">
        <f t="shared" ref="G63" si="36">+G62-G61</f>
        <v>178.76999999999987</v>
      </c>
      <c r="H63" s="9">
        <f t="shared" ref="H63" si="37">+H62-H61</f>
        <v>274.82000000000005</v>
      </c>
      <c r="I63" s="9">
        <f t="shared" ref="I63" si="38">+I62-I61</f>
        <v>209.39999999999986</v>
      </c>
      <c r="J63" s="9">
        <f t="shared" ref="J63" si="39">+J62-J61</f>
        <v>169.34000000000003</v>
      </c>
      <c r="K63" s="9">
        <f t="shared" ref="K63" si="40">+K62-K61</f>
        <v>58.3599999999999</v>
      </c>
      <c r="L63" s="9">
        <f t="shared" ref="L63" si="41">+L62-L61</f>
        <v>115.06000000000017</v>
      </c>
      <c r="M63" s="9">
        <f t="shared" ref="M63" si="42">+M62-M61</f>
        <v>191.39</v>
      </c>
      <c r="N63" s="9">
        <f t="shared" ref="N63" si="43">+N62-N61</f>
        <v>1772.9299999999985</v>
      </c>
    </row>
    <row r="64" spans="1:17" x14ac:dyDescent="0.25">
      <c r="B64" s="10">
        <f>+B63/B62</f>
        <v>6.542676851544342E-2</v>
      </c>
      <c r="C64" s="10">
        <f t="shared" ref="C64:M64" si="44">+C63/C62</f>
        <v>9.9793072424651338E-2</v>
      </c>
      <c r="D64" s="10">
        <f t="shared" si="44"/>
        <v>0.12842269651223312</v>
      </c>
      <c r="E64" s="10">
        <f t="shared" si="44"/>
        <v>0.16075721437123489</v>
      </c>
      <c r="F64" s="10">
        <f t="shared" si="44"/>
        <v>6.707348785604067E-2</v>
      </c>
      <c r="G64" s="10">
        <f t="shared" si="44"/>
        <v>0.16096559548356298</v>
      </c>
      <c r="H64" s="10">
        <f t="shared" si="44"/>
        <v>0.23993783722432732</v>
      </c>
      <c r="I64" s="10">
        <f t="shared" si="44"/>
        <v>0.18244709121483263</v>
      </c>
      <c r="J64" s="10">
        <f t="shared" si="44"/>
        <v>0.14730084723647816</v>
      </c>
      <c r="K64" s="10">
        <f t="shared" si="44"/>
        <v>5.1367813259162683E-2</v>
      </c>
      <c r="L64" s="10">
        <f t="shared" si="44"/>
        <v>0.10336711226103219</v>
      </c>
      <c r="M64" s="10">
        <f t="shared" si="44"/>
        <v>0.17375397185655922</v>
      </c>
      <c r="N64" s="10">
        <f>+N63/N62</f>
        <v>0.13194958180824939</v>
      </c>
      <c r="Q64" s="4"/>
    </row>
    <row r="65" spans="1:14" s="1" customFormat="1" hidden="1" x14ac:dyDescent="0.25">
      <c r="A65" s="1">
        <v>103</v>
      </c>
      <c r="B65" s="7">
        <v>1053.8499999999999</v>
      </c>
      <c r="C65" s="7">
        <v>1111.5</v>
      </c>
      <c r="D65" s="7">
        <v>1152.5999999999999</v>
      </c>
      <c r="E65" s="7">
        <v>1060.73</v>
      </c>
      <c r="F65" s="7">
        <v>1153.6600000000001</v>
      </c>
      <c r="G65" s="7">
        <v>1110.6099999999999</v>
      </c>
      <c r="H65" s="7">
        <v>1145.3800000000001</v>
      </c>
      <c r="I65" s="7">
        <v>1147.73</v>
      </c>
      <c r="J65" s="7">
        <v>1149.6200000000001</v>
      </c>
      <c r="K65" s="7">
        <v>1136.1199999999999</v>
      </c>
      <c r="L65" s="7">
        <v>1113.1200000000001</v>
      </c>
      <c r="M65" s="7">
        <v>1101.5</v>
      </c>
      <c r="N65" s="7">
        <v>13436.42</v>
      </c>
    </row>
    <row r="66" spans="1:14" hidden="1" x14ac:dyDescent="0.25">
      <c r="A66" t="s">
        <v>2</v>
      </c>
      <c r="D66" s="8">
        <v>3.6000000000000005</v>
      </c>
      <c r="G66" s="8">
        <v>5.74</v>
      </c>
      <c r="L66" s="8">
        <v>6.17</v>
      </c>
      <c r="N66" s="8">
        <v>15.51</v>
      </c>
    </row>
    <row r="67" spans="1:14" hidden="1" x14ac:dyDescent="0.25">
      <c r="A67" t="s">
        <v>4</v>
      </c>
      <c r="D67" s="8">
        <v>1.86</v>
      </c>
      <c r="E67" s="8">
        <v>2.23</v>
      </c>
      <c r="F67" s="8">
        <v>17.86</v>
      </c>
      <c r="G67" s="8">
        <v>2</v>
      </c>
      <c r="L67" s="8">
        <v>1.1499999999999999</v>
      </c>
      <c r="M67" s="8">
        <v>6.33</v>
      </c>
      <c r="N67" s="8">
        <v>31.43</v>
      </c>
    </row>
    <row r="68" spans="1:14" hidden="1" x14ac:dyDescent="0.25">
      <c r="A68" t="s">
        <v>5</v>
      </c>
      <c r="B68" s="8">
        <v>6.33</v>
      </c>
      <c r="C68" s="8">
        <v>8.1300000000000008</v>
      </c>
      <c r="N68" s="8">
        <v>14.46</v>
      </c>
    </row>
    <row r="69" spans="1:14" hidden="1" x14ac:dyDescent="0.25">
      <c r="A69" t="s">
        <v>8</v>
      </c>
      <c r="C69" s="8">
        <v>11</v>
      </c>
      <c r="D69" s="8">
        <v>12.66</v>
      </c>
      <c r="E69" s="8">
        <v>6.33</v>
      </c>
      <c r="F69" s="8">
        <v>22.8</v>
      </c>
      <c r="G69" s="8">
        <v>12.66</v>
      </c>
      <c r="M69" s="8">
        <v>22.8</v>
      </c>
      <c r="N69" s="8">
        <v>88.25</v>
      </c>
    </row>
    <row r="70" spans="1:14" hidden="1" x14ac:dyDescent="0.25">
      <c r="A70" t="s">
        <v>14</v>
      </c>
      <c r="H70" s="8">
        <v>6.33</v>
      </c>
      <c r="N70" s="8">
        <v>6.33</v>
      </c>
    </row>
    <row r="71" spans="1:14" hidden="1" x14ac:dyDescent="0.25">
      <c r="A71" t="s">
        <v>3</v>
      </c>
      <c r="B71" s="8">
        <v>0.25</v>
      </c>
      <c r="D71" s="8">
        <v>31.65</v>
      </c>
      <c r="I71" s="8">
        <v>7.6</v>
      </c>
      <c r="J71" s="8">
        <v>6.33</v>
      </c>
      <c r="K71" s="8">
        <v>18.989999999999998</v>
      </c>
      <c r="L71" s="8">
        <v>12.66</v>
      </c>
      <c r="M71" s="8">
        <v>89.889999999999986</v>
      </c>
      <c r="N71" s="8">
        <v>167.36999999999998</v>
      </c>
    </row>
    <row r="72" spans="1:14" hidden="1" x14ac:dyDescent="0.25">
      <c r="A72" t="s">
        <v>45</v>
      </c>
      <c r="B72" s="8">
        <v>38</v>
      </c>
      <c r="D72" s="8">
        <v>7.6</v>
      </c>
      <c r="F72" s="8">
        <v>7.6</v>
      </c>
      <c r="G72" s="8">
        <v>7.6</v>
      </c>
      <c r="H72" s="8">
        <v>76</v>
      </c>
      <c r="I72" s="8">
        <v>22.8</v>
      </c>
      <c r="J72" s="8">
        <v>15.2</v>
      </c>
      <c r="M72" s="8">
        <v>7.6</v>
      </c>
      <c r="N72" s="8">
        <v>182.4</v>
      </c>
    </row>
    <row r="73" spans="1:14" hidden="1" x14ac:dyDescent="0.25">
      <c r="A73" t="s">
        <v>1</v>
      </c>
      <c r="B73" s="8">
        <v>18.989999999999998</v>
      </c>
      <c r="C73" s="8">
        <v>75.959999999999994</v>
      </c>
      <c r="D73" s="8">
        <v>69.649999999999991</v>
      </c>
      <c r="E73" s="8">
        <v>151.91999999999999</v>
      </c>
      <c r="F73" s="8">
        <v>6.33</v>
      </c>
      <c r="G73" s="8">
        <v>139.85</v>
      </c>
      <c r="H73" s="8">
        <v>184.45999999999998</v>
      </c>
      <c r="I73" s="8">
        <v>172.32999999999998</v>
      </c>
      <c r="J73" s="8">
        <v>126.6</v>
      </c>
      <c r="K73" s="8">
        <v>18.990000000000002</v>
      </c>
      <c r="L73" s="8">
        <v>69.63</v>
      </c>
      <c r="M73" s="8">
        <v>50.64</v>
      </c>
      <c r="N73" s="8">
        <v>1085.3499999999999</v>
      </c>
    </row>
    <row r="74" spans="1:14" hidden="1" x14ac:dyDescent="0.25">
      <c r="A74" t="s">
        <v>13</v>
      </c>
      <c r="E74" s="8">
        <v>8.82</v>
      </c>
      <c r="F74" s="8">
        <v>16.46</v>
      </c>
      <c r="G74" s="8">
        <v>2.59</v>
      </c>
      <c r="H74" s="8">
        <v>8.0299999999999994</v>
      </c>
      <c r="I74" s="8">
        <v>6.67</v>
      </c>
      <c r="J74" s="8">
        <v>14.68</v>
      </c>
      <c r="K74" s="8">
        <v>13.43</v>
      </c>
      <c r="L74" s="8">
        <v>12.790000000000001</v>
      </c>
      <c r="M74" s="8">
        <v>7.8</v>
      </c>
      <c r="N74" s="8">
        <v>91.27000000000001</v>
      </c>
    </row>
    <row r="75" spans="1:14" s="3" customFormat="1" hidden="1" x14ac:dyDescent="0.25">
      <c r="A75" s="3" t="s">
        <v>0</v>
      </c>
      <c r="B75" s="11">
        <v>984.89999999999986</v>
      </c>
      <c r="C75" s="11">
        <v>1000.58</v>
      </c>
      <c r="D75" s="11">
        <v>1004.58</v>
      </c>
      <c r="E75" s="11">
        <v>890.21</v>
      </c>
      <c r="F75" s="11">
        <v>1076.2800000000002</v>
      </c>
      <c r="G75" s="11">
        <v>931.84</v>
      </c>
      <c r="H75" s="11">
        <v>870.56000000000006</v>
      </c>
      <c r="I75" s="11">
        <v>938.33000000000015</v>
      </c>
      <c r="J75" s="11">
        <v>980.28000000000009</v>
      </c>
      <c r="K75" s="11">
        <v>1077.76</v>
      </c>
      <c r="L75" s="11">
        <v>998.06</v>
      </c>
      <c r="M75" s="11">
        <v>910.11</v>
      </c>
      <c r="N75" s="11">
        <v>11663.490000000002</v>
      </c>
    </row>
    <row r="76" spans="1:14" hidden="1" x14ac:dyDescent="0.25">
      <c r="A76" t="s">
        <v>25</v>
      </c>
    </row>
    <row r="77" spans="1:14" hidden="1" x14ac:dyDescent="0.25">
      <c r="A77" t="s">
        <v>11</v>
      </c>
      <c r="C77" s="8">
        <v>8.25</v>
      </c>
      <c r="D77" s="8">
        <v>13.25</v>
      </c>
      <c r="N77" s="8">
        <v>21.5</v>
      </c>
    </row>
    <row r="78" spans="1:14" hidden="1" x14ac:dyDescent="0.25">
      <c r="A78" t="s">
        <v>23</v>
      </c>
      <c r="C78" s="8">
        <v>6.33</v>
      </c>
      <c r="D78" s="8">
        <v>6.33</v>
      </c>
      <c r="F78" s="8">
        <v>6.33</v>
      </c>
      <c r="G78" s="8">
        <v>6.33</v>
      </c>
      <c r="J78" s="8">
        <v>6.33</v>
      </c>
      <c r="K78" s="8">
        <v>6.33</v>
      </c>
      <c r="L78" s="8">
        <v>12.66</v>
      </c>
      <c r="M78" s="8">
        <v>6.33</v>
      </c>
      <c r="N78" s="8">
        <v>56.97</v>
      </c>
    </row>
    <row r="79" spans="1:14" hidden="1" x14ac:dyDescent="0.25">
      <c r="A79" t="s">
        <v>7</v>
      </c>
      <c r="B79" s="8">
        <v>5.38</v>
      </c>
      <c r="C79" s="8">
        <v>1.25</v>
      </c>
      <c r="D79" s="8">
        <v>1.42</v>
      </c>
      <c r="E79" s="8">
        <v>1.22</v>
      </c>
      <c r="G79" s="8">
        <v>2</v>
      </c>
      <c r="J79" s="8">
        <v>0.2</v>
      </c>
      <c r="K79" s="8">
        <v>0.62</v>
      </c>
      <c r="N79" s="8">
        <v>12.09</v>
      </c>
    </row>
    <row r="80" spans="1:14" s="4" customFormat="1" x14ac:dyDescent="0.25">
      <c r="A80" s="2" t="s">
        <v>65</v>
      </c>
      <c r="B80" s="2" t="s">
        <v>47</v>
      </c>
      <c r="C80" s="2" t="s">
        <v>48</v>
      </c>
      <c r="D80" s="2" t="s">
        <v>49</v>
      </c>
      <c r="E80" s="2" t="s">
        <v>50</v>
      </c>
      <c r="F80" s="2" t="s">
        <v>51</v>
      </c>
      <c r="G80" s="2" t="s">
        <v>52</v>
      </c>
      <c r="H80" s="2" t="s">
        <v>53</v>
      </c>
      <c r="I80" s="2" t="s">
        <v>54</v>
      </c>
      <c r="J80" s="2" t="s">
        <v>55</v>
      </c>
      <c r="K80" s="2" t="s">
        <v>56</v>
      </c>
      <c r="L80" s="2" t="s">
        <v>57</v>
      </c>
      <c r="M80" s="2" t="s">
        <v>58</v>
      </c>
      <c r="N80" s="2" t="s">
        <v>46</v>
      </c>
    </row>
    <row r="81" spans="1:14" s="6" customFormat="1" x14ac:dyDescent="0.25">
      <c r="A81" s="6" t="s">
        <v>60</v>
      </c>
      <c r="B81" s="9"/>
      <c r="C81" s="9"/>
      <c r="D81" s="9"/>
      <c r="E81" s="9"/>
      <c r="F81" s="9"/>
      <c r="G81" s="9"/>
      <c r="H81" s="9">
        <f>+H88</f>
        <v>295.47000000000003</v>
      </c>
      <c r="I81" s="9">
        <f t="shared" ref="I81:N81" si="45">+I88</f>
        <v>272.12</v>
      </c>
      <c r="J81" s="9">
        <f t="shared" si="45"/>
        <v>213.81</v>
      </c>
      <c r="K81" s="9">
        <f t="shared" si="45"/>
        <v>284.48</v>
      </c>
      <c r="L81" s="9">
        <f t="shared" si="45"/>
        <v>290.33000000000004</v>
      </c>
      <c r="M81" s="9">
        <f t="shared" si="45"/>
        <v>245.1</v>
      </c>
      <c r="N81" s="9">
        <f t="shared" si="45"/>
        <v>1601.31</v>
      </c>
    </row>
    <row r="82" spans="1:14" s="6" customFormat="1" x14ac:dyDescent="0.25">
      <c r="A82" s="6" t="s">
        <v>59</v>
      </c>
      <c r="B82" s="9"/>
      <c r="C82" s="9"/>
      <c r="D82" s="9"/>
      <c r="E82" s="9"/>
      <c r="F82" s="9"/>
      <c r="G82" s="9"/>
      <c r="H82" s="9">
        <f>+H85</f>
        <v>303.07000000000005</v>
      </c>
      <c r="I82" s="9">
        <f t="shared" ref="I82:N82" si="46">+I85</f>
        <v>301.25</v>
      </c>
      <c r="J82" s="9">
        <f t="shared" si="46"/>
        <v>294.14999999999998</v>
      </c>
      <c r="K82" s="9">
        <f t="shared" si="46"/>
        <v>305.89000000000004</v>
      </c>
      <c r="L82" s="9">
        <f t="shared" si="46"/>
        <v>293.08000000000004</v>
      </c>
      <c r="M82" s="9">
        <f t="shared" si="46"/>
        <v>290.68</v>
      </c>
      <c r="N82" s="9">
        <f t="shared" si="46"/>
        <v>1788.12</v>
      </c>
    </row>
    <row r="83" spans="1:14" s="6" customFormat="1" x14ac:dyDescent="0.25">
      <c r="A83" s="6" t="s">
        <v>61</v>
      </c>
      <c r="B83" s="9"/>
      <c r="C83" s="9"/>
      <c r="D83" s="9"/>
      <c r="E83" s="9"/>
      <c r="F83" s="9"/>
      <c r="G83" s="9"/>
      <c r="H83" s="9">
        <f>+H82-H81</f>
        <v>7.6000000000000227</v>
      </c>
      <c r="I83" s="9">
        <f t="shared" ref="I83" si="47">+I82-I81</f>
        <v>29.129999999999995</v>
      </c>
      <c r="J83" s="9">
        <f t="shared" ref="J83" si="48">+J82-J81</f>
        <v>80.339999999999975</v>
      </c>
      <c r="K83" s="9">
        <f t="shared" ref="K83" si="49">+K82-K81</f>
        <v>21.410000000000025</v>
      </c>
      <c r="L83" s="9">
        <f t="shared" ref="L83" si="50">+L82-L81</f>
        <v>2.75</v>
      </c>
      <c r="M83" s="9">
        <f t="shared" ref="M83" si="51">+M82-M81</f>
        <v>45.580000000000013</v>
      </c>
      <c r="N83" s="9">
        <f t="shared" ref="N83" si="52">+N82-N81</f>
        <v>186.80999999999995</v>
      </c>
    </row>
    <row r="84" spans="1:14" x14ac:dyDescent="0.25">
      <c r="B84" s="10"/>
      <c r="C84" s="10"/>
      <c r="D84" s="10"/>
      <c r="E84" s="10"/>
      <c r="F84" s="10"/>
      <c r="G84" s="10"/>
      <c r="H84" s="10">
        <f t="shared" ref="H84" si="53">+H83/H82</f>
        <v>2.5076714950341576E-2</v>
      </c>
      <c r="I84" s="10">
        <f t="shared" ref="I84" si="54">+I83/I82</f>
        <v>9.6697095435684638E-2</v>
      </c>
      <c r="J84" s="10">
        <f t="shared" ref="J84" si="55">+J83/J82</f>
        <v>0.27312595614482399</v>
      </c>
      <c r="K84" s="10">
        <f t="shared" ref="K84" si="56">+K83/K82</f>
        <v>6.9992480957206907E-2</v>
      </c>
      <c r="L84" s="10">
        <f t="shared" ref="L84" si="57">+L83/L82</f>
        <v>9.3831035894636258E-3</v>
      </c>
      <c r="M84" s="10">
        <f t="shared" ref="M84" si="58">+M83/M82</f>
        <v>0.1568047337278107</v>
      </c>
      <c r="N84" s="10">
        <f>+N83/N82</f>
        <v>0.104472854170861</v>
      </c>
    </row>
    <row r="85" spans="1:14" s="1" customFormat="1" hidden="1" x14ac:dyDescent="0.25">
      <c r="A85" s="1">
        <v>105</v>
      </c>
      <c r="B85" s="7"/>
      <c r="C85" s="7"/>
      <c r="D85" s="7"/>
      <c r="E85" s="7"/>
      <c r="F85" s="7"/>
      <c r="G85" s="7"/>
      <c r="H85" s="7">
        <v>303.07000000000005</v>
      </c>
      <c r="I85" s="7">
        <v>301.25</v>
      </c>
      <c r="J85" s="7">
        <v>294.14999999999998</v>
      </c>
      <c r="K85" s="7">
        <v>305.89000000000004</v>
      </c>
      <c r="L85" s="7">
        <v>293.08000000000004</v>
      </c>
      <c r="M85" s="7">
        <v>290.68</v>
      </c>
      <c r="N85" s="7">
        <v>1788.12</v>
      </c>
    </row>
    <row r="86" spans="1:14" hidden="1" x14ac:dyDescent="0.25">
      <c r="A86" t="s">
        <v>2</v>
      </c>
      <c r="L86" s="8">
        <v>2.75</v>
      </c>
      <c r="N86" s="8">
        <v>2.75</v>
      </c>
    </row>
    <row r="87" spans="1:14" hidden="1" x14ac:dyDescent="0.25">
      <c r="A87" t="s">
        <v>1</v>
      </c>
      <c r="H87" s="8">
        <v>7.6</v>
      </c>
      <c r="I87" s="8">
        <v>22.8</v>
      </c>
      <c r="J87" s="8">
        <v>80.34</v>
      </c>
      <c r="K87" s="8">
        <v>17.16</v>
      </c>
      <c r="M87" s="8">
        <v>45.58</v>
      </c>
      <c r="N87" s="8">
        <v>173.48000000000002</v>
      </c>
    </row>
    <row r="88" spans="1:14" hidden="1" x14ac:dyDescent="0.25">
      <c r="A88" t="s">
        <v>0</v>
      </c>
      <c r="H88" s="8">
        <v>295.47000000000003</v>
      </c>
      <c r="I88" s="8">
        <v>272.12</v>
      </c>
      <c r="J88" s="8">
        <v>213.81</v>
      </c>
      <c r="K88" s="8">
        <v>284.48</v>
      </c>
      <c r="L88" s="8">
        <v>290.33000000000004</v>
      </c>
      <c r="M88" s="8">
        <v>245.1</v>
      </c>
      <c r="N88" s="8">
        <v>1601.31</v>
      </c>
    </row>
    <row r="89" spans="1:14" hidden="1" x14ac:dyDescent="0.25">
      <c r="A89" t="s">
        <v>25</v>
      </c>
    </row>
    <row r="90" spans="1:14" hidden="1" x14ac:dyDescent="0.25">
      <c r="A90" t="s">
        <v>10</v>
      </c>
      <c r="I90" s="8">
        <v>6.33</v>
      </c>
      <c r="N90" s="8">
        <v>6.33</v>
      </c>
    </row>
    <row r="91" spans="1:14" hidden="1" x14ac:dyDescent="0.25">
      <c r="A91" t="s">
        <v>7</v>
      </c>
      <c r="K91" s="8">
        <v>4.25</v>
      </c>
      <c r="N91" s="8">
        <v>4.25</v>
      </c>
    </row>
    <row r="92" spans="1:14" s="4" customFormat="1" x14ac:dyDescent="0.25">
      <c r="A92" s="2" t="s">
        <v>66</v>
      </c>
      <c r="B92" s="2" t="s">
        <v>47</v>
      </c>
      <c r="C92" s="2" t="s">
        <v>48</v>
      </c>
      <c r="D92" s="2" t="s">
        <v>49</v>
      </c>
      <c r="E92" s="2" t="s">
        <v>50</v>
      </c>
      <c r="F92" s="2" t="s">
        <v>51</v>
      </c>
      <c r="G92" s="2" t="s">
        <v>52</v>
      </c>
      <c r="H92" s="2" t="s">
        <v>53</v>
      </c>
      <c r="I92" s="2" t="s">
        <v>54</v>
      </c>
      <c r="J92" s="2" t="s">
        <v>55</v>
      </c>
      <c r="K92" s="2" t="s">
        <v>56</v>
      </c>
      <c r="L92" s="2" t="s">
        <v>57</v>
      </c>
      <c r="M92" s="2" t="s">
        <v>58</v>
      </c>
      <c r="N92" s="2" t="s">
        <v>46</v>
      </c>
    </row>
    <row r="93" spans="1:14" s="6" customFormat="1" x14ac:dyDescent="0.25">
      <c r="A93" s="6" t="s">
        <v>60</v>
      </c>
      <c r="B93" s="12">
        <f>+B105+B108</f>
        <v>878.78000000000009</v>
      </c>
      <c r="C93" s="12">
        <f t="shared" ref="C93:N93" si="59">+C105+C108</f>
        <v>957.94999999999993</v>
      </c>
      <c r="D93" s="12">
        <f t="shared" si="59"/>
        <v>906.95</v>
      </c>
      <c r="E93" s="12">
        <f t="shared" si="59"/>
        <v>915.06999999999994</v>
      </c>
      <c r="F93" s="12">
        <f t="shared" si="59"/>
        <v>996.73</v>
      </c>
      <c r="G93" s="12">
        <f t="shared" si="59"/>
        <v>926.63</v>
      </c>
      <c r="H93" s="12">
        <f t="shared" si="59"/>
        <v>789.14</v>
      </c>
      <c r="I93" s="12">
        <f t="shared" si="59"/>
        <v>858.43000000000006</v>
      </c>
      <c r="J93" s="12">
        <f t="shared" si="59"/>
        <v>984.09</v>
      </c>
      <c r="K93" s="12">
        <f t="shared" si="59"/>
        <v>1008.7</v>
      </c>
      <c r="L93" s="12">
        <f t="shared" si="59"/>
        <v>965.18000000000006</v>
      </c>
      <c r="M93" s="12">
        <f t="shared" si="59"/>
        <v>605.74</v>
      </c>
      <c r="N93" s="9">
        <f t="shared" si="59"/>
        <v>10793.390000000001</v>
      </c>
    </row>
    <row r="94" spans="1:14" s="6" customFormat="1" x14ac:dyDescent="0.25">
      <c r="A94" s="6" t="s">
        <v>59</v>
      </c>
      <c r="B94" s="12">
        <f>+B97</f>
        <v>1008.72</v>
      </c>
      <c r="C94" s="12">
        <f t="shared" ref="C94:N94" si="60">+C97</f>
        <v>1059.45</v>
      </c>
      <c r="D94" s="12">
        <f t="shared" si="60"/>
        <v>1102.98</v>
      </c>
      <c r="E94" s="12">
        <f t="shared" si="60"/>
        <v>1015.92</v>
      </c>
      <c r="F94" s="12">
        <f t="shared" si="60"/>
        <v>1102.98</v>
      </c>
      <c r="G94" s="12">
        <f t="shared" si="60"/>
        <v>1061.45</v>
      </c>
      <c r="H94" s="12">
        <f t="shared" si="60"/>
        <v>1098.78</v>
      </c>
      <c r="I94" s="12">
        <f t="shared" si="60"/>
        <v>1102.98</v>
      </c>
      <c r="J94" s="12">
        <f t="shared" si="60"/>
        <v>1102.98</v>
      </c>
      <c r="K94" s="12">
        <f t="shared" si="60"/>
        <v>1097.3</v>
      </c>
      <c r="L94" s="12">
        <f t="shared" si="60"/>
        <v>1059.46</v>
      </c>
      <c r="M94" s="12">
        <f t="shared" si="60"/>
        <v>1053.25</v>
      </c>
      <c r="N94" s="9">
        <f t="shared" si="60"/>
        <v>12866.250000000002</v>
      </c>
    </row>
    <row r="95" spans="1:14" s="6" customFormat="1" x14ac:dyDescent="0.25">
      <c r="A95" s="6" t="s">
        <v>61</v>
      </c>
      <c r="B95" s="12">
        <f>+B94-B93</f>
        <v>129.93999999999994</v>
      </c>
      <c r="C95" s="12">
        <f t="shared" ref="C95:N95" si="61">+C94-C93</f>
        <v>101.50000000000011</v>
      </c>
      <c r="D95" s="12">
        <f t="shared" si="61"/>
        <v>196.02999999999997</v>
      </c>
      <c r="E95" s="12">
        <f t="shared" si="61"/>
        <v>100.85000000000002</v>
      </c>
      <c r="F95" s="12">
        <f t="shared" si="61"/>
        <v>106.25</v>
      </c>
      <c r="G95" s="12">
        <f t="shared" si="61"/>
        <v>134.82000000000005</v>
      </c>
      <c r="H95" s="12">
        <f t="shared" si="61"/>
        <v>309.64</v>
      </c>
      <c r="I95" s="12">
        <f t="shared" si="61"/>
        <v>244.54999999999995</v>
      </c>
      <c r="J95" s="12">
        <f t="shared" si="61"/>
        <v>118.88999999999999</v>
      </c>
      <c r="K95" s="12">
        <f t="shared" si="61"/>
        <v>88.599999999999909</v>
      </c>
      <c r="L95" s="12">
        <f t="shared" si="61"/>
        <v>94.279999999999973</v>
      </c>
      <c r="M95" s="12">
        <f t="shared" si="61"/>
        <v>447.51</v>
      </c>
      <c r="N95" s="9">
        <f t="shared" si="61"/>
        <v>2072.8600000000006</v>
      </c>
    </row>
    <row r="96" spans="1:14" x14ac:dyDescent="0.25">
      <c r="B96" s="10">
        <f t="shared" ref="B96" si="62">+B95/B94</f>
        <v>0.12881671821714641</v>
      </c>
      <c r="C96" s="10">
        <f t="shared" ref="C96" si="63">+C95/C94</f>
        <v>9.5804426825239611E-2</v>
      </c>
      <c r="D96" s="10">
        <f t="shared" ref="D96" si="64">+D95/D94</f>
        <v>0.17772761065477158</v>
      </c>
      <c r="E96" s="10">
        <f t="shared" ref="E96" si="65">+E95/E94</f>
        <v>9.9269627529726776E-2</v>
      </c>
      <c r="F96" s="10">
        <f t="shared" ref="F96" si="66">+F95/F94</f>
        <v>9.6329942519356657E-2</v>
      </c>
      <c r="G96" s="10">
        <f>+G95/G94</f>
        <v>0.12701493240378731</v>
      </c>
      <c r="H96" s="10">
        <f t="shared" ref="H96" si="67">+H95/H94</f>
        <v>0.28180345474071244</v>
      </c>
      <c r="I96" s="10">
        <f t="shared" ref="I96" si="68">+I95/I94</f>
        <v>0.22171752887631685</v>
      </c>
      <c r="J96" s="10">
        <f t="shared" ref="J96" si="69">+J95/J94</f>
        <v>0.10778980579883586</v>
      </c>
      <c r="K96" s="10">
        <f t="shared" ref="K96" si="70">+K95/K94</f>
        <v>8.074364348856275E-2</v>
      </c>
      <c r="L96" s="10">
        <f t="shared" ref="L96" si="71">+L95/L94</f>
        <v>8.8988730107790737E-2</v>
      </c>
      <c r="M96" s="10">
        <f t="shared" ref="M96" si="72">+M95/M94</f>
        <v>0.42488488013292192</v>
      </c>
      <c r="N96" s="10">
        <f>+N95/N94</f>
        <v>0.16110832604682795</v>
      </c>
    </row>
    <row r="97" spans="1:14" s="1" customFormat="1" hidden="1" x14ac:dyDescent="0.25">
      <c r="A97" s="1">
        <v>201</v>
      </c>
      <c r="B97" s="7">
        <v>1008.72</v>
      </c>
      <c r="C97" s="7">
        <v>1059.45</v>
      </c>
      <c r="D97" s="7">
        <v>1102.98</v>
      </c>
      <c r="E97" s="7">
        <v>1015.92</v>
      </c>
      <c r="F97" s="7">
        <v>1102.98</v>
      </c>
      <c r="G97" s="7">
        <v>1061.45</v>
      </c>
      <c r="H97" s="7">
        <v>1098.78</v>
      </c>
      <c r="I97" s="7">
        <v>1102.98</v>
      </c>
      <c r="J97" s="7">
        <v>1102.98</v>
      </c>
      <c r="K97" s="7">
        <v>1097.3</v>
      </c>
      <c r="L97" s="7">
        <v>1059.46</v>
      </c>
      <c r="M97" s="7">
        <v>1053.25</v>
      </c>
      <c r="N97" s="7">
        <v>12866.250000000002</v>
      </c>
    </row>
    <row r="98" spans="1:14" hidden="1" x14ac:dyDescent="0.25">
      <c r="A98" t="s">
        <v>2</v>
      </c>
      <c r="C98" s="8">
        <v>4.9800000000000004</v>
      </c>
      <c r="D98" s="8">
        <v>4.7</v>
      </c>
      <c r="G98" s="8">
        <v>1.5</v>
      </c>
      <c r="L98" s="8">
        <v>12.33</v>
      </c>
      <c r="N98" s="8">
        <v>23.509999999999998</v>
      </c>
    </row>
    <row r="99" spans="1:14" hidden="1" x14ac:dyDescent="0.25">
      <c r="A99" t="s">
        <v>4</v>
      </c>
      <c r="C99" s="8">
        <v>1</v>
      </c>
      <c r="D99" s="8">
        <v>1.3</v>
      </c>
      <c r="E99" s="8">
        <v>2</v>
      </c>
      <c r="F99" s="8">
        <v>0.33</v>
      </c>
      <c r="I99" s="8">
        <v>1</v>
      </c>
      <c r="J99" s="8">
        <v>1.92</v>
      </c>
      <c r="L99" s="8">
        <v>2.75</v>
      </c>
      <c r="M99" s="8">
        <v>12</v>
      </c>
      <c r="N99" s="8">
        <v>22.3</v>
      </c>
    </row>
    <row r="100" spans="1:14" hidden="1" x14ac:dyDescent="0.25">
      <c r="A100" t="s">
        <v>5</v>
      </c>
      <c r="D100" s="8">
        <v>18</v>
      </c>
      <c r="F100" s="8">
        <v>6.36</v>
      </c>
      <c r="N100" s="8">
        <v>24.36</v>
      </c>
    </row>
    <row r="101" spans="1:14" hidden="1" x14ac:dyDescent="0.25">
      <c r="A101" t="s">
        <v>8</v>
      </c>
      <c r="C101" s="8">
        <v>69.39</v>
      </c>
      <c r="I101" s="8">
        <v>14.4</v>
      </c>
      <c r="K101" s="8">
        <v>21.07</v>
      </c>
      <c r="L101" s="8">
        <v>43.2</v>
      </c>
      <c r="M101" s="8">
        <v>48.989999999999995</v>
      </c>
      <c r="N101" s="8">
        <v>197.05</v>
      </c>
    </row>
    <row r="102" spans="1:14" hidden="1" x14ac:dyDescent="0.25">
      <c r="A102" t="s">
        <v>14</v>
      </c>
      <c r="B102" s="8">
        <v>6</v>
      </c>
      <c r="F102" s="8">
        <v>6</v>
      </c>
      <c r="I102" s="8">
        <v>6</v>
      </c>
      <c r="K102" s="8">
        <v>6</v>
      </c>
      <c r="N102" s="8">
        <v>24</v>
      </c>
    </row>
    <row r="103" spans="1:14" hidden="1" x14ac:dyDescent="0.25">
      <c r="A103" t="s">
        <v>3</v>
      </c>
      <c r="G103" s="8">
        <v>18</v>
      </c>
      <c r="M103" s="8">
        <v>105.93</v>
      </c>
      <c r="N103" s="8">
        <v>123.93</v>
      </c>
    </row>
    <row r="104" spans="1:14" hidden="1" x14ac:dyDescent="0.25">
      <c r="A104" t="s">
        <v>1</v>
      </c>
      <c r="B104" s="8">
        <v>121.53</v>
      </c>
      <c r="C104" s="8">
        <v>12</v>
      </c>
      <c r="D104" s="8">
        <v>31.2</v>
      </c>
      <c r="E104" s="8">
        <v>98.85</v>
      </c>
      <c r="F104" s="8">
        <v>72</v>
      </c>
      <c r="G104" s="8">
        <v>92.19</v>
      </c>
      <c r="H104" s="8">
        <v>305.90999999999997</v>
      </c>
      <c r="I104" s="8">
        <v>222.32999999999998</v>
      </c>
      <c r="J104" s="8">
        <v>116.97</v>
      </c>
      <c r="K104" s="8">
        <v>37.53</v>
      </c>
      <c r="L104" s="8">
        <v>6</v>
      </c>
      <c r="M104" s="8">
        <v>93.6</v>
      </c>
      <c r="N104" s="8">
        <v>1210.1099999999999</v>
      </c>
    </row>
    <row r="105" spans="1:14" hidden="1" x14ac:dyDescent="0.25">
      <c r="A105" t="s">
        <v>0</v>
      </c>
      <c r="B105" s="8">
        <v>878.78000000000009</v>
      </c>
      <c r="C105" s="8">
        <v>957.94999999999993</v>
      </c>
      <c r="D105" s="8">
        <v>906.95</v>
      </c>
      <c r="E105" s="8">
        <v>915.06999999999994</v>
      </c>
      <c r="F105" s="8">
        <v>996.73</v>
      </c>
      <c r="G105" s="8">
        <v>926.63</v>
      </c>
      <c r="H105" s="8">
        <v>789.14</v>
      </c>
      <c r="I105" s="8">
        <v>858.43000000000006</v>
      </c>
      <c r="J105" s="8">
        <v>984.09</v>
      </c>
      <c r="K105" s="8">
        <v>1007.1800000000001</v>
      </c>
      <c r="L105" s="8">
        <v>965.18000000000006</v>
      </c>
      <c r="M105" s="8">
        <v>604.74</v>
      </c>
      <c r="N105" s="8">
        <v>10790.87</v>
      </c>
    </row>
    <row r="106" spans="1:14" hidden="1" x14ac:dyDescent="0.25">
      <c r="A106" t="s">
        <v>25</v>
      </c>
    </row>
    <row r="107" spans="1:14" hidden="1" x14ac:dyDescent="0.25">
      <c r="A107" t="s">
        <v>11</v>
      </c>
      <c r="C107" s="8">
        <v>12</v>
      </c>
      <c r="D107" s="8">
        <v>138</v>
      </c>
      <c r="K107" s="8">
        <v>24</v>
      </c>
      <c r="L107" s="8">
        <v>24</v>
      </c>
      <c r="M107" s="8">
        <v>168</v>
      </c>
      <c r="N107" s="8">
        <v>366</v>
      </c>
    </row>
    <row r="108" spans="1:14" s="3" customFormat="1" hidden="1" x14ac:dyDescent="0.25">
      <c r="A108" s="3" t="s">
        <v>6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>
        <v>1.52</v>
      </c>
      <c r="L108" s="11"/>
      <c r="M108" s="11">
        <v>1</v>
      </c>
      <c r="N108" s="11">
        <v>2.52</v>
      </c>
    </row>
    <row r="109" spans="1:14" hidden="1" x14ac:dyDescent="0.25">
      <c r="A109" t="s">
        <v>23</v>
      </c>
      <c r="M109" s="8">
        <v>18.989999999999998</v>
      </c>
      <c r="N109" s="8">
        <v>18.989999999999998</v>
      </c>
    </row>
    <row r="110" spans="1:14" hidden="1" x14ac:dyDescent="0.25">
      <c r="A110" t="s">
        <v>32</v>
      </c>
      <c r="F110" s="8">
        <v>18</v>
      </c>
      <c r="G110" s="8">
        <v>18</v>
      </c>
      <c r="N110" s="8">
        <v>36</v>
      </c>
    </row>
    <row r="111" spans="1:14" hidden="1" x14ac:dyDescent="0.25">
      <c r="A111" t="s">
        <v>33</v>
      </c>
      <c r="G111" s="8">
        <v>2</v>
      </c>
      <c r="H111" s="8">
        <v>3</v>
      </c>
      <c r="N111" s="8">
        <v>5</v>
      </c>
    </row>
    <row r="112" spans="1:14" hidden="1" x14ac:dyDescent="0.25">
      <c r="A112" t="s">
        <v>7</v>
      </c>
      <c r="B112" s="8">
        <v>2.41</v>
      </c>
      <c r="C112" s="8">
        <v>2.13</v>
      </c>
      <c r="D112" s="8">
        <v>2.83</v>
      </c>
      <c r="F112" s="8">
        <v>3.56</v>
      </c>
      <c r="G112" s="8">
        <v>3.13</v>
      </c>
      <c r="H112" s="8">
        <v>0.73</v>
      </c>
      <c r="I112" s="8">
        <v>0.82</v>
      </c>
      <c r="L112" s="8">
        <v>6</v>
      </c>
      <c r="N112" s="8">
        <v>21.61</v>
      </c>
    </row>
    <row r="113" spans="1:14" s="4" customFormat="1" x14ac:dyDescent="0.25">
      <c r="A113" s="2" t="s">
        <v>67</v>
      </c>
      <c r="B113" s="2" t="s">
        <v>47</v>
      </c>
      <c r="C113" s="2" t="s">
        <v>48</v>
      </c>
      <c r="D113" s="2" t="s">
        <v>49</v>
      </c>
      <c r="E113" s="2" t="s">
        <v>50</v>
      </c>
      <c r="F113" s="2" t="s">
        <v>51</v>
      </c>
      <c r="G113" s="2" t="s">
        <v>52</v>
      </c>
      <c r="H113" s="2" t="s">
        <v>53</v>
      </c>
      <c r="I113" s="2" t="s">
        <v>54</v>
      </c>
      <c r="J113" s="2" t="s">
        <v>55</v>
      </c>
      <c r="K113" s="2" t="s">
        <v>56</v>
      </c>
      <c r="L113" s="2" t="s">
        <v>57</v>
      </c>
      <c r="M113" s="2" t="s">
        <v>58</v>
      </c>
      <c r="N113" s="2" t="s">
        <v>46</v>
      </c>
    </row>
    <row r="114" spans="1:14" s="6" customFormat="1" x14ac:dyDescent="0.25">
      <c r="A114" s="6" t="s">
        <v>60</v>
      </c>
      <c r="B114" s="12">
        <f>+B128+B119+B129</f>
        <v>350.52</v>
      </c>
      <c r="C114" s="12">
        <f t="shared" ref="C114:N114" si="73">+C128+C119+C129</f>
        <v>364.2</v>
      </c>
      <c r="D114" s="12">
        <f t="shared" si="73"/>
        <v>410.01</v>
      </c>
      <c r="E114" s="12">
        <f t="shared" si="73"/>
        <v>367.86</v>
      </c>
      <c r="F114" s="12">
        <f t="shared" si="73"/>
        <v>387.19</v>
      </c>
      <c r="G114" s="12">
        <f t="shared" si="73"/>
        <v>397.23</v>
      </c>
      <c r="H114" s="12">
        <f t="shared" si="73"/>
        <v>379.63</v>
      </c>
      <c r="I114" s="12">
        <f t="shared" si="73"/>
        <v>268.90999999999997</v>
      </c>
      <c r="J114" s="12">
        <f t="shared" si="73"/>
        <v>383.52</v>
      </c>
      <c r="K114" s="12">
        <f t="shared" si="73"/>
        <v>347.87</v>
      </c>
      <c r="L114" s="12">
        <f t="shared" si="73"/>
        <v>364.93</v>
      </c>
      <c r="M114" s="12">
        <f t="shared" si="73"/>
        <v>300.53999999999996</v>
      </c>
      <c r="N114" s="9">
        <f t="shared" si="73"/>
        <v>4322.41</v>
      </c>
    </row>
    <row r="115" spans="1:14" s="6" customFormat="1" x14ac:dyDescent="0.25">
      <c r="A115" s="6" t="s">
        <v>59</v>
      </c>
      <c r="B115" s="12">
        <f>+B118</f>
        <v>393.84</v>
      </c>
      <c r="C115" s="12">
        <f t="shared" ref="C115:N115" si="74">+C118</f>
        <v>412.5</v>
      </c>
      <c r="D115" s="12">
        <f t="shared" si="74"/>
        <v>443.49</v>
      </c>
      <c r="E115" s="12">
        <f t="shared" si="74"/>
        <v>405.84000000000003</v>
      </c>
      <c r="F115" s="12">
        <f t="shared" si="74"/>
        <v>431.15999999999997</v>
      </c>
      <c r="G115" s="12">
        <f t="shared" si="74"/>
        <v>419.48</v>
      </c>
      <c r="H115" s="12">
        <f t="shared" si="74"/>
        <v>431.15999999999997</v>
      </c>
      <c r="I115" s="12">
        <f t="shared" si="74"/>
        <v>438.49999999999994</v>
      </c>
      <c r="J115" s="12">
        <f t="shared" si="74"/>
        <v>437.15999999999997</v>
      </c>
      <c r="K115" s="12">
        <f t="shared" si="74"/>
        <v>425.15999999999997</v>
      </c>
      <c r="L115" s="12">
        <f t="shared" si="74"/>
        <v>418.51</v>
      </c>
      <c r="M115" s="12">
        <f t="shared" si="74"/>
        <v>418.83</v>
      </c>
      <c r="N115" s="9">
        <f t="shared" si="74"/>
        <v>5075.63</v>
      </c>
    </row>
    <row r="116" spans="1:14" s="6" customFormat="1" x14ac:dyDescent="0.25">
      <c r="A116" s="6" t="s">
        <v>61</v>
      </c>
      <c r="B116" s="12">
        <f>+B115-B114</f>
        <v>43.319999999999993</v>
      </c>
      <c r="C116" s="12">
        <f t="shared" ref="C116" si="75">+C115-C114</f>
        <v>48.300000000000011</v>
      </c>
      <c r="D116" s="12">
        <f t="shared" ref="D116" si="76">+D115-D114</f>
        <v>33.480000000000018</v>
      </c>
      <c r="E116" s="12">
        <f t="shared" ref="E116" si="77">+E115-E114</f>
        <v>37.980000000000018</v>
      </c>
      <c r="F116" s="12">
        <f t="shared" ref="F116" si="78">+F115-F114</f>
        <v>43.96999999999997</v>
      </c>
      <c r="G116" s="12">
        <f t="shared" ref="G116" si="79">+G115-G114</f>
        <v>22.25</v>
      </c>
      <c r="H116" s="12">
        <f t="shared" ref="H116" si="80">+H115-H114</f>
        <v>51.529999999999973</v>
      </c>
      <c r="I116" s="12">
        <f t="shared" ref="I116" si="81">+I115-I114</f>
        <v>169.58999999999997</v>
      </c>
      <c r="J116" s="12">
        <f t="shared" ref="J116" si="82">+J115-J114</f>
        <v>53.639999999999986</v>
      </c>
      <c r="K116" s="12">
        <f t="shared" ref="K116" si="83">+K115-K114</f>
        <v>77.289999999999964</v>
      </c>
      <c r="L116" s="12">
        <f t="shared" ref="L116" si="84">+L115-L114</f>
        <v>53.579999999999984</v>
      </c>
      <c r="M116" s="12">
        <f t="shared" ref="M116" si="85">+M115-M114</f>
        <v>118.29000000000002</v>
      </c>
      <c r="N116" s="9">
        <f t="shared" ref="N116" si="86">+N115-N114</f>
        <v>753.22000000000025</v>
      </c>
    </row>
    <row r="117" spans="1:14" x14ac:dyDescent="0.25">
      <c r="B117" s="10">
        <f t="shared" ref="B117" si="87">+B116/B115</f>
        <v>0.10999390615478366</v>
      </c>
      <c r="C117" s="10">
        <f t="shared" ref="C117" si="88">+C116/C115</f>
        <v>0.11709090909090912</v>
      </c>
      <c r="D117" s="10">
        <f t="shared" ref="D117" si="89">+D116/D115</f>
        <v>7.5492119326253174E-2</v>
      </c>
      <c r="E117" s="10">
        <f t="shared" ref="E117" si="90">+E116/E115</f>
        <v>9.3583678296865799E-2</v>
      </c>
      <c r="F117" s="10">
        <f t="shared" ref="F117" si="91">+F116/F115</f>
        <v>0.10198070321922251</v>
      </c>
      <c r="G117" s="10">
        <f>+G116/G115</f>
        <v>5.3041861352150277E-2</v>
      </c>
      <c r="H117" s="10">
        <f t="shared" ref="H117" si="92">+H116/H115</f>
        <v>0.1195147972910288</v>
      </c>
      <c r="I117" s="10">
        <f t="shared" ref="I117" si="93">+I116/I115</f>
        <v>0.38675028506271381</v>
      </c>
      <c r="J117" s="10">
        <f t="shared" ref="J117" si="94">+J116/J115</f>
        <v>0.12270107054625307</v>
      </c>
      <c r="K117" s="10">
        <f t="shared" ref="K117" si="95">+K116/K115</f>
        <v>0.1817903847963119</v>
      </c>
      <c r="L117" s="10">
        <f t="shared" ref="L117" si="96">+L116/L115</f>
        <v>0.12802561468065277</v>
      </c>
      <c r="M117" s="10">
        <f t="shared" ref="M117" si="97">+M116/M115</f>
        <v>0.28242962538500116</v>
      </c>
      <c r="N117" s="10">
        <f>+N116/N115</f>
        <v>0.1483993120065884</v>
      </c>
    </row>
    <row r="118" spans="1:14" s="1" customFormat="1" hidden="1" x14ac:dyDescent="0.25">
      <c r="A118" s="1">
        <v>202</v>
      </c>
      <c r="B118" s="7">
        <v>393.84</v>
      </c>
      <c r="C118" s="7">
        <v>412.5</v>
      </c>
      <c r="D118" s="7">
        <v>443.49</v>
      </c>
      <c r="E118" s="7">
        <v>405.84000000000003</v>
      </c>
      <c r="F118" s="7">
        <v>431.15999999999997</v>
      </c>
      <c r="G118" s="7">
        <v>419.48</v>
      </c>
      <c r="H118" s="7">
        <v>431.15999999999997</v>
      </c>
      <c r="I118" s="7">
        <v>438.49999999999994</v>
      </c>
      <c r="J118" s="7">
        <v>437.15999999999997</v>
      </c>
      <c r="K118" s="7">
        <v>425.15999999999997</v>
      </c>
      <c r="L118" s="7">
        <v>418.51</v>
      </c>
      <c r="M118" s="7">
        <v>418.83</v>
      </c>
      <c r="N118" s="7">
        <v>5075.63</v>
      </c>
    </row>
    <row r="119" spans="1:14" s="3" customFormat="1" hidden="1" x14ac:dyDescent="0.25">
      <c r="A119" s="3" t="s">
        <v>12</v>
      </c>
      <c r="B119" s="11"/>
      <c r="C119" s="11"/>
      <c r="D119" s="11"/>
      <c r="E119" s="11"/>
      <c r="F119" s="11"/>
      <c r="G119" s="11"/>
      <c r="H119" s="11"/>
      <c r="I119" s="11">
        <v>0.67</v>
      </c>
      <c r="J119" s="11">
        <v>2.2000000000000002</v>
      </c>
      <c r="K119" s="11"/>
      <c r="L119" s="11"/>
      <c r="M119" s="11">
        <v>1</v>
      </c>
      <c r="N119" s="11">
        <v>3.87</v>
      </c>
    </row>
    <row r="120" spans="1:14" hidden="1" x14ac:dyDescent="0.25">
      <c r="A120" t="s">
        <v>2</v>
      </c>
      <c r="C120" s="8">
        <v>3.66</v>
      </c>
      <c r="D120" s="8">
        <v>3.1500000000000004</v>
      </c>
      <c r="G120" s="8">
        <v>3.59</v>
      </c>
      <c r="L120" s="8">
        <v>2.94</v>
      </c>
      <c r="N120" s="8">
        <v>13.34</v>
      </c>
    </row>
    <row r="121" spans="1:14" hidden="1" x14ac:dyDescent="0.25">
      <c r="A121" t="s">
        <v>4</v>
      </c>
      <c r="C121" s="8">
        <v>0.33</v>
      </c>
      <c r="F121" s="8">
        <v>0.98</v>
      </c>
      <c r="H121" s="8">
        <v>2.21</v>
      </c>
      <c r="J121" s="8">
        <v>3</v>
      </c>
      <c r="L121" s="8">
        <v>0.33</v>
      </c>
      <c r="N121" s="8">
        <v>6.85</v>
      </c>
    </row>
    <row r="122" spans="1:14" hidden="1" x14ac:dyDescent="0.25">
      <c r="A122" t="s">
        <v>5</v>
      </c>
      <c r="C122" s="8">
        <v>18.989999999999998</v>
      </c>
      <c r="J122" s="8">
        <v>6.33</v>
      </c>
      <c r="K122" s="8">
        <v>12.66</v>
      </c>
      <c r="N122" s="8">
        <v>37.980000000000004</v>
      </c>
    </row>
    <row r="123" spans="1:14" hidden="1" x14ac:dyDescent="0.25">
      <c r="A123" t="s">
        <v>34</v>
      </c>
      <c r="J123" s="8">
        <v>31.65</v>
      </c>
      <c r="K123" s="8">
        <v>50.64</v>
      </c>
      <c r="N123" s="8">
        <v>82.289999999999992</v>
      </c>
    </row>
    <row r="124" spans="1:14" hidden="1" x14ac:dyDescent="0.25">
      <c r="A124" t="s">
        <v>8</v>
      </c>
      <c r="H124" s="8">
        <v>12.66</v>
      </c>
      <c r="K124" s="8">
        <v>12.66</v>
      </c>
      <c r="L124" s="8">
        <v>6</v>
      </c>
      <c r="N124" s="8">
        <v>31.32</v>
      </c>
    </row>
    <row r="125" spans="1:14" hidden="1" x14ac:dyDescent="0.25">
      <c r="A125" t="s">
        <v>14</v>
      </c>
      <c r="B125" s="8">
        <v>6.33</v>
      </c>
      <c r="E125" s="8">
        <v>6.33</v>
      </c>
      <c r="J125" s="8">
        <v>6.33</v>
      </c>
      <c r="M125" s="8">
        <v>6.33</v>
      </c>
      <c r="N125" s="8">
        <v>25.32</v>
      </c>
    </row>
    <row r="126" spans="1:14" hidden="1" x14ac:dyDescent="0.25">
      <c r="A126" t="s">
        <v>3</v>
      </c>
      <c r="H126" s="8">
        <v>6.33</v>
      </c>
      <c r="M126" s="8">
        <v>49.65</v>
      </c>
      <c r="N126" s="8">
        <v>55.98</v>
      </c>
    </row>
    <row r="127" spans="1:14" hidden="1" x14ac:dyDescent="0.25">
      <c r="A127" t="s">
        <v>1</v>
      </c>
      <c r="B127" s="8">
        <v>36.99</v>
      </c>
      <c r="C127" s="8">
        <v>25.32</v>
      </c>
      <c r="D127" s="8">
        <v>30.33</v>
      </c>
      <c r="E127" s="8">
        <v>31.65</v>
      </c>
      <c r="F127" s="8">
        <v>42.99</v>
      </c>
      <c r="G127" s="8">
        <v>18.66</v>
      </c>
      <c r="H127" s="8">
        <v>30.33</v>
      </c>
      <c r="I127" s="8">
        <v>169.58999999999997</v>
      </c>
      <c r="J127" s="8">
        <v>6.33</v>
      </c>
      <c r="L127" s="8">
        <v>37.979999999999997</v>
      </c>
      <c r="M127" s="8">
        <v>62.31</v>
      </c>
      <c r="N127" s="8">
        <v>492.47999999999996</v>
      </c>
    </row>
    <row r="128" spans="1:14" hidden="1" x14ac:dyDescent="0.25">
      <c r="A128" t="s">
        <v>0</v>
      </c>
      <c r="B128" s="8">
        <v>350.52</v>
      </c>
      <c r="C128" s="8">
        <v>364.2</v>
      </c>
      <c r="D128" s="8">
        <v>409.68</v>
      </c>
      <c r="E128" s="8">
        <v>367.86</v>
      </c>
      <c r="F128" s="8">
        <v>387.19</v>
      </c>
      <c r="G128" s="8">
        <v>396.25</v>
      </c>
      <c r="H128" s="8">
        <v>379.63</v>
      </c>
      <c r="I128" s="8">
        <v>266.90999999999997</v>
      </c>
      <c r="J128" s="8">
        <v>381.32</v>
      </c>
      <c r="K128" s="8">
        <v>347.87</v>
      </c>
      <c r="L128" s="8">
        <v>364.93</v>
      </c>
      <c r="M128" s="8">
        <v>299.20999999999998</v>
      </c>
      <c r="N128" s="8">
        <v>4315.57</v>
      </c>
    </row>
    <row r="129" spans="1:14" s="3" customFormat="1" hidden="1" x14ac:dyDescent="0.25">
      <c r="A129" s="3" t="s">
        <v>6</v>
      </c>
      <c r="B129" s="11"/>
      <c r="C129" s="11"/>
      <c r="D129" s="11">
        <v>0.33</v>
      </c>
      <c r="E129" s="11"/>
      <c r="F129" s="11"/>
      <c r="G129" s="11">
        <v>0.98</v>
      </c>
      <c r="H129" s="11"/>
      <c r="I129" s="11">
        <v>1.33</v>
      </c>
      <c r="J129" s="11"/>
      <c r="K129" s="11"/>
      <c r="L129" s="11"/>
      <c r="M129" s="11">
        <v>0.33</v>
      </c>
      <c r="N129" s="11">
        <v>2.97</v>
      </c>
    </row>
    <row r="130" spans="1:14" hidden="1" x14ac:dyDescent="0.25">
      <c r="A130" t="s">
        <v>10</v>
      </c>
      <c r="L130" s="8">
        <v>6.33</v>
      </c>
      <c r="N130" s="8">
        <v>6.33</v>
      </c>
    </row>
    <row r="131" spans="1:14" hidden="1" x14ac:dyDescent="0.25">
      <c r="A131" t="s">
        <v>7</v>
      </c>
      <c r="K131" s="8">
        <v>1.33</v>
      </c>
      <c r="N131" s="8">
        <v>1.33</v>
      </c>
    </row>
    <row r="132" spans="1:14" s="4" customFormat="1" x14ac:dyDescent="0.25">
      <c r="A132" s="2" t="s">
        <v>68</v>
      </c>
      <c r="B132" s="2" t="s">
        <v>47</v>
      </c>
      <c r="C132" s="2" t="s">
        <v>48</v>
      </c>
      <c r="D132" s="2" t="s">
        <v>49</v>
      </c>
      <c r="E132" s="2" t="s">
        <v>50</v>
      </c>
      <c r="F132" s="2" t="s">
        <v>51</v>
      </c>
      <c r="G132" s="2" t="s">
        <v>52</v>
      </c>
      <c r="H132" s="2" t="s">
        <v>53</v>
      </c>
      <c r="I132" s="2" t="s">
        <v>54</v>
      </c>
      <c r="J132" s="2" t="s">
        <v>55</v>
      </c>
      <c r="K132" s="2" t="s">
        <v>56</v>
      </c>
      <c r="L132" s="2" t="s">
        <v>57</v>
      </c>
      <c r="M132" s="2" t="s">
        <v>58</v>
      </c>
      <c r="N132" s="2" t="s">
        <v>46</v>
      </c>
    </row>
    <row r="133" spans="1:14" s="6" customFormat="1" x14ac:dyDescent="0.25">
      <c r="A133" s="6" t="s">
        <v>60</v>
      </c>
      <c r="B133" s="12">
        <f>+B147</f>
        <v>329.28999999999996</v>
      </c>
      <c r="C133" s="12">
        <f t="shared" ref="C133:N133" si="98">+C147</f>
        <v>335.83</v>
      </c>
      <c r="D133" s="12">
        <f t="shared" si="98"/>
        <v>342.77</v>
      </c>
      <c r="E133" s="12">
        <f t="shared" si="98"/>
        <v>275.06</v>
      </c>
      <c r="F133" s="12">
        <f t="shared" si="98"/>
        <v>381.75</v>
      </c>
      <c r="G133" s="12">
        <f t="shared" si="98"/>
        <v>247.98000000000002</v>
      </c>
      <c r="H133" s="12">
        <f t="shared" si="98"/>
        <v>357.75</v>
      </c>
      <c r="I133" s="12">
        <f t="shared" si="98"/>
        <v>384.58</v>
      </c>
      <c r="J133" s="12">
        <f t="shared" si="98"/>
        <v>355.75</v>
      </c>
      <c r="K133" s="12">
        <f t="shared" si="98"/>
        <v>399.3</v>
      </c>
      <c r="L133" s="12">
        <f t="shared" si="98"/>
        <v>306.67</v>
      </c>
      <c r="M133" s="12">
        <f t="shared" si="98"/>
        <v>282</v>
      </c>
      <c r="N133" s="9">
        <f t="shared" si="98"/>
        <v>3998.73</v>
      </c>
    </row>
    <row r="134" spans="1:14" s="6" customFormat="1" x14ac:dyDescent="0.25">
      <c r="A134" s="6" t="s">
        <v>59</v>
      </c>
      <c r="B134" s="12">
        <f>+B137</f>
        <v>377.99999999999994</v>
      </c>
      <c r="C134" s="12">
        <f t="shared" ref="C134:N134" si="99">+C137</f>
        <v>402</v>
      </c>
      <c r="D134" s="12">
        <f t="shared" si="99"/>
        <v>420</v>
      </c>
      <c r="E134" s="12">
        <f t="shared" si="99"/>
        <v>378</v>
      </c>
      <c r="F134" s="12">
        <f t="shared" si="99"/>
        <v>420</v>
      </c>
      <c r="G134" s="12">
        <f t="shared" si="99"/>
        <v>404.00000000000006</v>
      </c>
      <c r="H134" s="12">
        <f t="shared" si="99"/>
        <v>417</v>
      </c>
      <c r="I134" s="12">
        <f t="shared" si="99"/>
        <v>420</v>
      </c>
      <c r="J134" s="12">
        <f t="shared" si="99"/>
        <v>414</v>
      </c>
      <c r="K134" s="12">
        <f t="shared" si="99"/>
        <v>414</v>
      </c>
      <c r="L134" s="12">
        <f t="shared" si="99"/>
        <v>402</v>
      </c>
      <c r="M134" s="12">
        <f t="shared" si="99"/>
        <v>390</v>
      </c>
      <c r="N134" s="9">
        <f t="shared" si="99"/>
        <v>4859</v>
      </c>
    </row>
    <row r="135" spans="1:14" s="6" customFormat="1" x14ac:dyDescent="0.25">
      <c r="A135" s="6" t="s">
        <v>61</v>
      </c>
      <c r="B135" s="12">
        <f>+B134-B133</f>
        <v>48.70999999999998</v>
      </c>
      <c r="C135" s="12">
        <f t="shared" ref="C135" si="100">+C134-C133</f>
        <v>66.170000000000016</v>
      </c>
      <c r="D135" s="12">
        <f t="shared" ref="D135" si="101">+D134-D133</f>
        <v>77.230000000000018</v>
      </c>
      <c r="E135" s="12">
        <f t="shared" ref="E135" si="102">+E134-E133</f>
        <v>102.94</v>
      </c>
      <c r="F135" s="12">
        <f t="shared" ref="F135" si="103">+F134-F133</f>
        <v>38.25</v>
      </c>
      <c r="G135" s="12">
        <f t="shared" ref="G135" si="104">+G134-G133</f>
        <v>156.02000000000004</v>
      </c>
      <c r="H135" s="12">
        <f t="shared" ref="H135" si="105">+H134-H133</f>
        <v>59.25</v>
      </c>
      <c r="I135" s="12">
        <f t="shared" ref="I135" si="106">+I134-I133</f>
        <v>35.420000000000016</v>
      </c>
      <c r="J135" s="12">
        <f t="shared" ref="J135" si="107">+J134-J133</f>
        <v>58.25</v>
      </c>
      <c r="K135" s="12">
        <f t="shared" ref="K135" si="108">+K134-K133</f>
        <v>14.699999999999989</v>
      </c>
      <c r="L135" s="12">
        <f t="shared" ref="L135" si="109">+L134-L133</f>
        <v>95.329999999999984</v>
      </c>
      <c r="M135" s="12">
        <f t="shared" ref="M135" si="110">+M134-M133</f>
        <v>108</v>
      </c>
      <c r="N135" s="9">
        <f t="shared" ref="N135" si="111">+N134-N133</f>
        <v>860.27</v>
      </c>
    </row>
    <row r="136" spans="1:14" x14ac:dyDescent="0.25">
      <c r="B136" s="10">
        <f t="shared" ref="B136" si="112">+B135/B134</f>
        <v>0.12886243386243382</v>
      </c>
      <c r="C136" s="10">
        <f t="shared" ref="C136" si="113">+C135/C134</f>
        <v>0.16460199004975129</v>
      </c>
      <c r="D136" s="10">
        <f t="shared" ref="D136" si="114">+D135/D134</f>
        <v>0.18388095238095242</v>
      </c>
      <c r="E136" s="10">
        <f t="shared" ref="E136" si="115">+E135/E134</f>
        <v>0.27232804232804231</v>
      </c>
      <c r="F136" s="10">
        <f t="shared" ref="F136" si="116">+F135/F134</f>
        <v>9.1071428571428567E-2</v>
      </c>
      <c r="G136" s="10">
        <f>+G135/G134</f>
        <v>0.38618811881188125</v>
      </c>
      <c r="H136" s="10">
        <f t="shared" ref="H136" si="117">+H135/H134</f>
        <v>0.1420863309352518</v>
      </c>
      <c r="I136" s="10">
        <f t="shared" ref="I136" si="118">+I135/I134</f>
        <v>8.4333333333333371E-2</v>
      </c>
      <c r="J136" s="10">
        <f t="shared" ref="J136" si="119">+J135/J134</f>
        <v>0.14070048309178743</v>
      </c>
      <c r="K136" s="10">
        <f t="shared" ref="K136" si="120">+K135/K134</f>
        <v>3.5507246376811567E-2</v>
      </c>
      <c r="L136" s="10">
        <f t="shared" ref="L136" si="121">+L135/L134</f>
        <v>0.23713930348258702</v>
      </c>
      <c r="M136" s="10">
        <f t="shared" ref="M136" si="122">+M135/M134</f>
        <v>0.27692307692307694</v>
      </c>
      <c r="N136" s="10">
        <f>+N135/N134</f>
        <v>0.17704671743157027</v>
      </c>
    </row>
    <row r="137" spans="1:14" s="1" customFormat="1" hidden="1" x14ac:dyDescent="0.25">
      <c r="A137" s="1">
        <v>203</v>
      </c>
      <c r="B137" s="7">
        <v>377.99999999999994</v>
      </c>
      <c r="C137" s="7">
        <v>402</v>
      </c>
      <c r="D137" s="7">
        <v>420</v>
      </c>
      <c r="E137" s="7">
        <v>378</v>
      </c>
      <c r="F137" s="7">
        <v>420</v>
      </c>
      <c r="G137" s="7">
        <v>404.00000000000006</v>
      </c>
      <c r="H137" s="7">
        <v>417</v>
      </c>
      <c r="I137" s="7">
        <v>420</v>
      </c>
      <c r="J137" s="7">
        <v>414</v>
      </c>
      <c r="K137" s="7">
        <v>414</v>
      </c>
      <c r="L137" s="7">
        <v>402</v>
      </c>
      <c r="M137" s="7">
        <v>390</v>
      </c>
      <c r="N137" s="7">
        <v>4859</v>
      </c>
    </row>
    <row r="138" spans="1:14" hidden="1" x14ac:dyDescent="0.25">
      <c r="A138" t="s">
        <v>27</v>
      </c>
      <c r="I138" s="8">
        <v>3.17</v>
      </c>
      <c r="N138" s="8">
        <v>3.17</v>
      </c>
    </row>
    <row r="139" spans="1:14" hidden="1" x14ac:dyDescent="0.25">
      <c r="A139" t="s">
        <v>2</v>
      </c>
      <c r="C139" s="8">
        <v>1</v>
      </c>
      <c r="D139" s="8">
        <v>2.9800000000000004</v>
      </c>
      <c r="G139" s="8">
        <v>1.55</v>
      </c>
      <c r="L139" s="8">
        <v>3.08</v>
      </c>
      <c r="N139" s="8">
        <v>8.61</v>
      </c>
    </row>
    <row r="140" spans="1:14" hidden="1" x14ac:dyDescent="0.25">
      <c r="A140" t="s">
        <v>4</v>
      </c>
      <c r="B140" s="8">
        <v>1.33</v>
      </c>
      <c r="E140" s="8">
        <v>6</v>
      </c>
      <c r="F140" s="8">
        <v>6</v>
      </c>
      <c r="J140" s="8">
        <v>2</v>
      </c>
      <c r="K140" s="8">
        <v>0.45</v>
      </c>
      <c r="M140" s="8">
        <v>6</v>
      </c>
      <c r="N140" s="8">
        <v>21.78</v>
      </c>
    </row>
    <row r="141" spans="1:14" hidden="1" x14ac:dyDescent="0.25">
      <c r="A141" t="s">
        <v>28</v>
      </c>
      <c r="I141" s="8">
        <v>18</v>
      </c>
      <c r="N141" s="8">
        <v>18</v>
      </c>
    </row>
    <row r="142" spans="1:14" hidden="1" x14ac:dyDescent="0.25">
      <c r="A142" t="s">
        <v>8</v>
      </c>
      <c r="C142" s="8">
        <v>6</v>
      </c>
      <c r="D142" s="8">
        <v>18</v>
      </c>
      <c r="E142" s="8">
        <v>20.87</v>
      </c>
      <c r="L142" s="8">
        <v>18</v>
      </c>
      <c r="N142" s="8">
        <v>62.870000000000005</v>
      </c>
    </row>
    <row r="143" spans="1:14" hidden="1" x14ac:dyDescent="0.25">
      <c r="A143" t="s">
        <v>35</v>
      </c>
      <c r="E143" s="8">
        <v>12</v>
      </c>
      <c r="M143" s="8">
        <v>18</v>
      </c>
      <c r="N143" s="8">
        <v>30</v>
      </c>
    </row>
    <row r="144" spans="1:14" hidden="1" x14ac:dyDescent="0.25">
      <c r="A144" t="s">
        <v>3</v>
      </c>
      <c r="H144" s="8">
        <v>6</v>
      </c>
      <c r="L144" s="8">
        <v>18</v>
      </c>
      <c r="M144" s="8">
        <v>42</v>
      </c>
      <c r="N144" s="8">
        <v>66</v>
      </c>
    </row>
    <row r="145" spans="1:14" hidden="1" x14ac:dyDescent="0.25">
      <c r="A145" t="s">
        <v>1</v>
      </c>
      <c r="B145" s="8">
        <v>30</v>
      </c>
      <c r="C145" s="8">
        <v>42</v>
      </c>
      <c r="D145" s="8">
        <v>12</v>
      </c>
      <c r="E145" s="8">
        <v>48</v>
      </c>
      <c r="F145" s="8">
        <v>12</v>
      </c>
      <c r="G145" s="8">
        <v>138</v>
      </c>
      <c r="H145" s="8">
        <v>36</v>
      </c>
      <c r="J145" s="8">
        <v>54</v>
      </c>
      <c r="K145" s="8">
        <v>6</v>
      </c>
      <c r="L145" s="8">
        <v>36</v>
      </c>
      <c r="M145" s="8">
        <v>42</v>
      </c>
      <c r="N145" s="8">
        <v>456</v>
      </c>
    </row>
    <row r="146" spans="1:14" hidden="1" x14ac:dyDescent="0.25">
      <c r="A146" t="s">
        <v>26</v>
      </c>
      <c r="I146" s="8">
        <v>6</v>
      </c>
      <c r="N146" s="8">
        <v>6</v>
      </c>
    </row>
    <row r="147" spans="1:14" hidden="1" x14ac:dyDescent="0.25">
      <c r="A147" t="s">
        <v>0</v>
      </c>
      <c r="B147" s="8">
        <v>329.28999999999996</v>
      </c>
      <c r="C147" s="8">
        <v>335.83</v>
      </c>
      <c r="D147" s="8">
        <v>342.77</v>
      </c>
      <c r="E147" s="8">
        <v>275.06</v>
      </c>
      <c r="F147" s="8">
        <v>381.75</v>
      </c>
      <c r="G147" s="8">
        <v>247.98000000000002</v>
      </c>
      <c r="H147" s="8">
        <v>357.75</v>
      </c>
      <c r="I147" s="8">
        <v>384.58</v>
      </c>
      <c r="J147" s="8">
        <v>355.75</v>
      </c>
      <c r="K147" s="8">
        <v>399.3</v>
      </c>
      <c r="L147" s="8">
        <v>306.67</v>
      </c>
      <c r="M147" s="8">
        <v>282</v>
      </c>
      <c r="N147" s="8">
        <v>3998.73</v>
      </c>
    </row>
    <row r="148" spans="1:14" hidden="1" x14ac:dyDescent="0.25">
      <c r="A148" t="s">
        <v>25</v>
      </c>
    </row>
    <row r="149" spans="1:14" hidden="1" x14ac:dyDescent="0.25">
      <c r="A149" t="s">
        <v>11</v>
      </c>
      <c r="D149" s="8">
        <v>36</v>
      </c>
      <c r="L149" s="8">
        <v>6</v>
      </c>
      <c r="N149" s="8">
        <v>42</v>
      </c>
    </row>
    <row r="150" spans="1:14" hidden="1" x14ac:dyDescent="0.25">
      <c r="A150" t="s">
        <v>10</v>
      </c>
      <c r="L150" s="8">
        <v>12</v>
      </c>
      <c r="N150" s="8">
        <v>12</v>
      </c>
    </row>
    <row r="151" spans="1:14" hidden="1" x14ac:dyDescent="0.25">
      <c r="A151" t="s">
        <v>23</v>
      </c>
      <c r="B151" s="8">
        <v>12</v>
      </c>
      <c r="C151" s="8">
        <v>12</v>
      </c>
      <c r="D151" s="8">
        <v>6</v>
      </c>
      <c r="E151" s="8">
        <v>12</v>
      </c>
      <c r="F151" s="8">
        <v>6</v>
      </c>
      <c r="G151" s="8">
        <v>6</v>
      </c>
      <c r="H151" s="8">
        <v>6</v>
      </c>
      <c r="I151" s="8">
        <v>6</v>
      </c>
      <c r="K151" s="8">
        <v>6</v>
      </c>
      <c r="N151" s="8">
        <v>72</v>
      </c>
    </row>
    <row r="152" spans="1:14" hidden="1" x14ac:dyDescent="0.25">
      <c r="A152" t="s">
        <v>32</v>
      </c>
      <c r="F152" s="8">
        <v>12</v>
      </c>
      <c r="G152" s="8">
        <v>6</v>
      </c>
      <c r="N152" s="8">
        <v>18</v>
      </c>
    </row>
    <row r="153" spans="1:14" hidden="1" x14ac:dyDescent="0.25">
      <c r="A153" t="s">
        <v>33</v>
      </c>
      <c r="G153" s="8">
        <v>2</v>
      </c>
      <c r="H153" s="8">
        <v>9</v>
      </c>
      <c r="N153" s="8">
        <v>11</v>
      </c>
    </row>
    <row r="154" spans="1:14" hidden="1" x14ac:dyDescent="0.25">
      <c r="A154" t="s">
        <v>7</v>
      </c>
      <c r="B154" s="8">
        <v>5.38</v>
      </c>
      <c r="C154" s="8">
        <v>5.17</v>
      </c>
      <c r="D154" s="8">
        <v>2.25</v>
      </c>
      <c r="E154" s="8">
        <v>4.07</v>
      </c>
      <c r="F154" s="8">
        <v>2.25</v>
      </c>
      <c r="G154" s="8">
        <v>2.4700000000000002</v>
      </c>
      <c r="H154" s="8">
        <v>2.25</v>
      </c>
      <c r="I154" s="8">
        <v>2.25</v>
      </c>
      <c r="J154" s="8">
        <v>2.25</v>
      </c>
      <c r="K154" s="8">
        <v>2.25</v>
      </c>
      <c r="L154" s="8">
        <v>2.25</v>
      </c>
      <c r="N154" s="8">
        <v>32.840000000000003</v>
      </c>
    </row>
    <row r="155" spans="1:14" s="4" customFormat="1" x14ac:dyDescent="0.25">
      <c r="A155" s="2" t="s">
        <v>69</v>
      </c>
      <c r="B155" s="2" t="s">
        <v>47</v>
      </c>
      <c r="C155" s="2" t="s">
        <v>48</v>
      </c>
      <c r="D155" s="2" t="s">
        <v>49</v>
      </c>
      <c r="E155" s="2" t="s">
        <v>50</v>
      </c>
      <c r="F155" s="2" t="s">
        <v>51</v>
      </c>
      <c r="G155" s="2" t="s">
        <v>52</v>
      </c>
      <c r="H155" s="2" t="s">
        <v>53</v>
      </c>
      <c r="I155" s="2" t="s">
        <v>54</v>
      </c>
      <c r="J155" s="2" t="s">
        <v>55</v>
      </c>
      <c r="K155" s="2" t="s">
        <v>56</v>
      </c>
      <c r="L155" s="2" t="s">
        <v>57</v>
      </c>
      <c r="M155" s="2" t="s">
        <v>58</v>
      </c>
      <c r="N155" s="2" t="s">
        <v>46</v>
      </c>
    </row>
    <row r="156" spans="1:14" s="6" customFormat="1" x14ac:dyDescent="0.25">
      <c r="A156" s="6" t="s">
        <v>60</v>
      </c>
      <c r="B156" s="12">
        <f>+B169+B174</f>
        <v>453.75</v>
      </c>
      <c r="C156" s="12">
        <f t="shared" ref="C156:N156" si="123">+C169+C174</f>
        <v>517.47</v>
      </c>
      <c r="D156" s="12">
        <f t="shared" si="123"/>
        <v>591.04999999999995</v>
      </c>
      <c r="E156" s="12">
        <f t="shared" si="123"/>
        <v>787.81999999999994</v>
      </c>
      <c r="F156" s="12">
        <f t="shared" si="123"/>
        <v>791.74999999999989</v>
      </c>
      <c r="G156" s="12">
        <f t="shared" si="123"/>
        <v>670.06</v>
      </c>
      <c r="H156" s="12">
        <f t="shared" si="123"/>
        <v>578.22</v>
      </c>
      <c r="I156" s="12">
        <f t="shared" si="123"/>
        <v>736.41000000000008</v>
      </c>
      <c r="J156" s="12">
        <f t="shared" si="123"/>
        <v>688.3</v>
      </c>
      <c r="K156" s="12">
        <f t="shared" si="123"/>
        <v>859.07999999999993</v>
      </c>
      <c r="L156" s="12">
        <f t="shared" si="123"/>
        <v>849.3900000000001</v>
      </c>
      <c r="M156" s="12">
        <f t="shared" si="123"/>
        <v>727.25</v>
      </c>
      <c r="N156" s="9">
        <f t="shared" si="123"/>
        <v>8250.5499999999993</v>
      </c>
    </row>
    <row r="157" spans="1:14" s="6" customFormat="1" x14ac:dyDescent="0.25">
      <c r="A157" s="6" t="s">
        <v>59</v>
      </c>
      <c r="B157" s="12">
        <f>+B160</f>
        <v>601.7600000000001</v>
      </c>
      <c r="C157" s="12">
        <f t="shared" ref="C157:N157" si="124">+C160</f>
        <v>624.75</v>
      </c>
      <c r="D157" s="12">
        <f t="shared" si="124"/>
        <v>653.76</v>
      </c>
      <c r="E157" s="12">
        <f t="shared" si="124"/>
        <v>886.61</v>
      </c>
      <c r="F157" s="12">
        <f t="shared" si="124"/>
        <v>975.40999999999985</v>
      </c>
      <c r="G157" s="12">
        <f t="shared" si="124"/>
        <v>943.25</v>
      </c>
      <c r="H157" s="12">
        <f t="shared" si="124"/>
        <v>980.32</v>
      </c>
      <c r="I157" s="12">
        <f t="shared" si="124"/>
        <v>1015.82</v>
      </c>
      <c r="J157" s="12">
        <f t="shared" si="124"/>
        <v>988.01</v>
      </c>
      <c r="K157" s="12">
        <f t="shared" si="124"/>
        <v>978.81</v>
      </c>
      <c r="L157" s="12">
        <f t="shared" si="124"/>
        <v>938.61000000000013</v>
      </c>
      <c r="M157" s="12">
        <f t="shared" si="124"/>
        <v>947.28</v>
      </c>
      <c r="N157" s="9">
        <f t="shared" si="124"/>
        <v>10534.39</v>
      </c>
    </row>
    <row r="158" spans="1:14" s="6" customFormat="1" x14ac:dyDescent="0.25">
      <c r="A158" s="6" t="s">
        <v>61</v>
      </c>
      <c r="B158" s="12">
        <f>+B157-B156</f>
        <v>148.0100000000001</v>
      </c>
      <c r="C158" s="12">
        <f t="shared" ref="C158:N158" si="125">+C157-C156</f>
        <v>107.27999999999997</v>
      </c>
      <c r="D158" s="12">
        <f t="shared" si="125"/>
        <v>62.710000000000036</v>
      </c>
      <c r="E158" s="12">
        <f t="shared" si="125"/>
        <v>98.790000000000077</v>
      </c>
      <c r="F158" s="12">
        <f t="shared" si="125"/>
        <v>183.65999999999997</v>
      </c>
      <c r="G158" s="12">
        <f t="shared" si="125"/>
        <v>273.19000000000005</v>
      </c>
      <c r="H158" s="12">
        <f t="shared" si="125"/>
        <v>402.1</v>
      </c>
      <c r="I158" s="12">
        <f t="shared" si="125"/>
        <v>279.40999999999997</v>
      </c>
      <c r="J158" s="12">
        <f t="shared" si="125"/>
        <v>299.71000000000004</v>
      </c>
      <c r="K158" s="12">
        <f t="shared" si="125"/>
        <v>119.73000000000002</v>
      </c>
      <c r="L158" s="12">
        <f t="shared" si="125"/>
        <v>89.220000000000027</v>
      </c>
      <c r="M158" s="12">
        <f t="shared" si="125"/>
        <v>220.02999999999997</v>
      </c>
      <c r="N158" s="9">
        <f t="shared" si="125"/>
        <v>2283.84</v>
      </c>
    </row>
    <row r="159" spans="1:14" x14ac:dyDescent="0.25">
      <c r="B159" s="10">
        <f t="shared" ref="B159" si="126">+B158/B157</f>
        <v>0.24596184525392195</v>
      </c>
      <c r="C159" s="10">
        <f t="shared" ref="C159" si="127">+C158/C157</f>
        <v>0.17171668667466983</v>
      </c>
      <c r="D159" s="10">
        <f t="shared" ref="D159" si="128">+D158/D157</f>
        <v>9.5922050905531145E-2</v>
      </c>
      <c r="E159" s="10">
        <f t="shared" ref="E159" si="129">+E158/E157</f>
        <v>0.11142441434227009</v>
      </c>
      <c r="F159" s="10">
        <f t="shared" ref="F159" si="130">+F158/F157</f>
        <v>0.18829005238822649</v>
      </c>
      <c r="G159" s="10">
        <f>+G158/G157</f>
        <v>0.28962629207527174</v>
      </c>
      <c r="H159" s="10">
        <f t="shared" ref="H159" si="131">+H158/H157</f>
        <v>0.41017218867308636</v>
      </c>
      <c r="I159" s="10">
        <f t="shared" ref="I159" si="132">+I158/I157</f>
        <v>0.27505857336929768</v>
      </c>
      <c r="J159" s="10">
        <f t="shared" ref="J159" si="133">+J158/J157</f>
        <v>0.30334713211404746</v>
      </c>
      <c r="K159" s="10">
        <f t="shared" ref="K159" si="134">+K158/K157</f>
        <v>0.12232200324884301</v>
      </c>
      <c r="L159" s="10">
        <f t="shared" ref="L159" si="135">+L158/L157</f>
        <v>9.5055454342059018E-2</v>
      </c>
      <c r="M159" s="10">
        <f t="shared" ref="M159" si="136">+M158/M157</f>
        <v>0.23227556794189677</v>
      </c>
      <c r="N159" s="10">
        <f>+N158/N157</f>
        <v>0.21679850470696455</v>
      </c>
    </row>
    <row r="160" spans="1:14" s="1" customFormat="1" hidden="1" x14ac:dyDescent="0.25">
      <c r="A160" s="1">
        <v>302</v>
      </c>
      <c r="B160" s="7">
        <v>601.7600000000001</v>
      </c>
      <c r="C160" s="7">
        <v>624.75</v>
      </c>
      <c r="D160" s="7">
        <v>653.76</v>
      </c>
      <c r="E160" s="7">
        <v>886.61</v>
      </c>
      <c r="F160" s="7">
        <v>975.40999999999985</v>
      </c>
      <c r="G160" s="7">
        <v>943.25</v>
      </c>
      <c r="H160" s="7">
        <v>980.32</v>
      </c>
      <c r="I160" s="7">
        <v>1015.82</v>
      </c>
      <c r="J160" s="7">
        <v>988.01</v>
      </c>
      <c r="K160" s="7">
        <v>978.81</v>
      </c>
      <c r="L160" s="7">
        <v>938.61000000000013</v>
      </c>
      <c r="M160" s="7">
        <v>947.28</v>
      </c>
      <c r="N160" s="7">
        <v>10534.39</v>
      </c>
    </row>
    <row r="161" spans="1:14" hidden="1" x14ac:dyDescent="0.25">
      <c r="A161" t="s">
        <v>2</v>
      </c>
      <c r="D161" s="8">
        <v>2.25</v>
      </c>
      <c r="L161" s="8">
        <v>1.82</v>
      </c>
      <c r="N161" s="8">
        <v>4.07</v>
      </c>
    </row>
    <row r="162" spans="1:14" hidden="1" x14ac:dyDescent="0.25">
      <c r="A162" t="s">
        <v>4</v>
      </c>
      <c r="D162" s="8">
        <v>2.2200000000000002</v>
      </c>
      <c r="F162" s="8">
        <v>0.7</v>
      </c>
      <c r="H162" s="8">
        <v>1.85</v>
      </c>
      <c r="J162" s="8">
        <v>6.33</v>
      </c>
      <c r="K162" s="8">
        <v>0.53</v>
      </c>
      <c r="L162" s="8">
        <v>11.76</v>
      </c>
      <c r="M162" s="8">
        <v>4.43</v>
      </c>
      <c r="N162" s="8">
        <v>27.82</v>
      </c>
    </row>
    <row r="163" spans="1:14" hidden="1" x14ac:dyDescent="0.25">
      <c r="A163" t="s">
        <v>34</v>
      </c>
      <c r="C163" s="8">
        <v>82.29</v>
      </c>
      <c r="N163" s="8">
        <v>82.29</v>
      </c>
    </row>
    <row r="164" spans="1:14" hidden="1" x14ac:dyDescent="0.25">
      <c r="A164" t="s">
        <v>8</v>
      </c>
      <c r="B164" s="8">
        <v>56.97</v>
      </c>
      <c r="D164" s="8">
        <v>10.33</v>
      </c>
      <c r="E164" s="8">
        <v>12</v>
      </c>
      <c r="F164" s="8">
        <v>12.66</v>
      </c>
      <c r="G164" s="8">
        <v>37.979999999999997</v>
      </c>
      <c r="I164" s="8">
        <v>12</v>
      </c>
      <c r="J164" s="8">
        <v>12.66</v>
      </c>
      <c r="K164" s="8">
        <v>25.32</v>
      </c>
      <c r="L164" s="8">
        <v>25.32</v>
      </c>
      <c r="M164" s="8">
        <v>18</v>
      </c>
      <c r="N164" s="8">
        <v>223.23999999999998</v>
      </c>
    </row>
    <row r="165" spans="1:14" hidden="1" x14ac:dyDescent="0.25">
      <c r="A165" t="s">
        <v>3</v>
      </c>
      <c r="B165" s="8">
        <v>0.75</v>
      </c>
      <c r="C165" s="8">
        <v>6.33</v>
      </c>
      <c r="D165" s="8">
        <v>14.66</v>
      </c>
      <c r="E165" s="8">
        <v>10.83</v>
      </c>
      <c r="F165" s="8">
        <v>12.66</v>
      </c>
      <c r="I165" s="8">
        <v>12.66</v>
      </c>
      <c r="J165" s="8">
        <v>26.82</v>
      </c>
      <c r="K165" s="8">
        <v>2.42</v>
      </c>
      <c r="L165" s="8">
        <v>16.21</v>
      </c>
      <c r="M165" s="8">
        <v>31.65</v>
      </c>
      <c r="N165" s="8">
        <v>134.99</v>
      </c>
    </row>
    <row r="166" spans="1:14" hidden="1" x14ac:dyDescent="0.25">
      <c r="A166" t="s">
        <v>45</v>
      </c>
      <c r="B166" s="8">
        <v>56.97</v>
      </c>
      <c r="E166" s="8">
        <v>31.65</v>
      </c>
      <c r="F166" s="8">
        <v>37.980000000000004</v>
      </c>
      <c r="G166" s="8">
        <v>63.3</v>
      </c>
      <c r="H166" s="8">
        <v>144.51</v>
      </c>
      <c r="J166" s="8">
        <v>91.789999999999992</v>
      </c>
      <c r="K166" s="8">
        <v>34.82</v>
      </c>
      <c r="L166" s="8">
        <v>15.12</v>
      </c>
      <c r="M166" s="8">
        <v>56.3</v>
      </c>
      <c r="N166" s="8">
        <v>532.43999999999994</v>
      </c>
    </row>
    <row r="167" spans="1:14" hidden="1" x14ac:dyDescent="0.25">
      <c r="A167" t="s">
        <v>1</v>
      </c>
      <c r="B167" s="8">
        <v>6</v>
      </c>
      <c r="C167" s="8">
        <v>6</v>
      </c>
      <c r="F167" s="8">
        <v>86.64</v>
      </c>
      <c r="G167" s="8">
        <v>69.63</v>
      </c>
      <c r="H167" s="8">
        <v>78</v>
      </c>
      <c r="I167" s="8">
        <v>12.66</v>
      </c>
      <c r="J167" s="8">
        <v>119.60999999999999</v>
      </c>
      <c r="K167" s="8">
        <v>37.65</v>
      </c>
      <c r="N167" s="8">
        <v>416.18999999999994</v>
      </c>
    </row>
    <row r="168" spans="1:14" hidden="1" x14ac:dyDescent="0.25">
      <c r="A168" t="s">
        <v>9</v>
      </c>
      <c r="B168" s="8">
        <v>2</v>
      </c>
      <c r="G168" s="8">
        <v>1</v>
      </c>
      <c r="H168" s="8">
        <v>0.5</v>
      </c>
      <c r="I168" s="8">
        <v>14.84</v>
      </c>
      <c r="J168" s="8">
        <v>2</v>
      </c>
      <c r="M168" s="8">
        <v>6</v>
      </c>
      <c r="N168" s="8">
        <v>26.34</v>
      </c>
    </row>
    <row r="169" spans="1:14" hidden="1" x14ac:dyDescent="0.25">
      <c r="A169" t="s">
        <v>0</v>
      </c>
      <c r="B169" s="8">
        <v>453.75</v>
      </c>
      <c r="C169" s="8">
        <v>517.47</v>
      </c>
      <c r="D169" s="8">
        <v>591.04999999999995</v>
      </c>
      <c r="E169" s="8">
        <v>787.81999999999994</v>
      </c>
      <c r="F169" s="8">
        <v>791.74999999999989</v>
      </c>
      <c r="G169" s="8">
        <v>670.06</v>
      </c>
      <c r="H169" s="8">
        <v>578.22</v>
      </c>
      <c r="I169" s="8">
        <v>736.41000000000008</v>
      </c>
      <c r="J169" s="8">
        <v>688.3</v>
      </c>
      <c r="K169" s="8">
        <v>859.07999999999993</v>
      </c>
      <c r="L169" s="8">
        <v>848.8900000000001</v>
      </c>
      <c r="M169" s="8">
        <v>727.25</v>
      </c>
      <c r="N169" s="8">
        <v>8250.0499999999993</v>
      </c>
    </row>
    <row r="170" spans="1:14" hidden="1" x14ac:dyDescent="0.25">
      <c r="A170" t="s">
        <v>25</v>
      </c>
    </row>
    <row r="171" spans="1:14" hidden="1" x14ac:dyDescent="0.25">
      <c r="A171" t="s">
        <v>36</v>
      </c>
      <c r="M171" s="8">
        <v>12.66</v>
      </c>
      <c r="N171" s="8">
        <v>12.66</v>
      </c>
    </row>
    <row r="172" spans="1:14" hidden="1" x14ac:dyDescent="0.25">
      <c r="A172" t="s">
        <v>11</v>
      </c>
      <c r="B172" s="8">
        <v>25.32</v>
      </c>
      <c r="D172" s="8">
        <v>18.989999999999998</v>
      </c>
      <c r="E172" s="8">
        <v>25.32</v>
      </c>
      <c r="G172" s="8">
        <v>75.959999999999994</v>
      </c>
      <c r="H172" s="8">
        <v>158.25</v>
      </c>
      <c r="I172" s="8">
        <v>167.61</v>
      </c>
      <c r="M172" s="8">
        <v>72</v>
      </c>
      <c r="N172" s="8">
        <v>543.45000000000005</v>
      </c>
    </row>
    <row r="173" spans="1:14" hidden="1" x14ac:dyDescent="0.25">
      <c r="A173" t="s">
        <v>17</v>
      </c>
      <c r="I173" s="8">
        <v>18.66</v>
      </c>
      <c r="N173" s="8">
        <v>18.66</v>
      </c>
    </row>
    <row r="174" spans="1:14" s="3" customFormat="1" hidden="1" x14ac:dyDescent="0.25">
      <c r="A174" s="3" t="s">
        <v>6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>
        <v>0.5</v>
      </c>
      <c r="M174" s="11"/>
      <c r="N174" s="11">
        <v>0.5</v>
      </c>
    </row>
    <row r="175" spans="1:14" hidden="1" x14ac:dyDescent="0.25">
      <c r="A175" t="s">
        <v>37</v>
      </c>
      <c r="F175" s="8">
        <v>2.0299999999999998</v>
      </c>
      <c r="N175" s="8">
        <v>2.0299999999999998</v>
      </c>
    </row>
    <row r="176" spans="1:14" hidden="1" x14ac:dyDescent="0.25">
      <c r="A176" t="s">
        <v>15</v>
      </c>
      <c r="C176" s="8">
        <v>12.66</v>
      </c>
      <c r="D176" s="8">
        <v>12.66</v>
      </c>
      <c r="F176" s="8">
        <v>12.66</v>
      </c>
      <c r="G176" s="8">
        <v>6.33</v>
      </c>
      <c r="I176" s="8">
        <v>18.990000000000002</v>
      </c>
      <c r="J176" s="8">
        <v>12.66</v>
      </c>
      <c r="N176" s="8">
        <v>75.960000000000008</v>
      </c>
    </row>
    <row r="177" spans="1:14" hidden="1" x14ac:dyDescent="0.25">
      <c r="A177" t="s">
        <v>10</v>
      </c>
      <c r="J177" s="8">
        <v>6</v>
      </c>
      <c r="N177" s="8">
        <v>6</v>
      </c>
    </row>
    <row r="178" spans="1:14" hidden="1" x14ac:dyDescent="0.25">
      <c r="A178" t="s">
        <v>23</v>
      </c>
      <c r="E178" s="8">
        <v>18.989999999999998</v>
      </c>
      <c r="F178" s="8">
        <v>18.329999999999998</v>
      </c>
      <c r="G178" s="8">
        <v>18.989999999999998</v>
      </c>
      <c r="H178" s="8">
        <v>18.989999999999998</v>
      </c>
      <c r="I178" s="8">
        <v>18.989999999999998</v>
      </c>
      <c r="J178" s="8">
        <v>18.989999999999998</v>
      </c>
      <c r="K178" s="8">
        <v>18.989999999999998</v>
      </c>
      <c r="L178" s="8">
        <v>18.989999999999998</v>
      </c>
      <c r="M178" s="8">
        <v>18.989999999999998</v>
      </c>
      <c r="N178" s="8">
        <v>170.25</v>
      </c>
    </row>
    <row r="179" spans="1:14" hidden="1" x14ac:dyDescent="0.25">
      <c r="A179" t="s">
        <v>33</v>
      </c>
      <c r="I179" s="8">
        <v>3</v>
      </c>
      <c r="N179" s="8">
        <v>3</v>
      </c>
    </row>
    <row r="180" spans="1:14" hidden="1" x14ac:dyDescent="0.25">
      <c r="A180" t="s">
        <v>7</v>
      </c>
      <c r="D180" s="8">
        <v>1.6</v>
      </c>
      <c r="J180" s="8">
        <v>2.85</v>
      </c>
      <c r="N180" s="8">
        <v>4.45</v>
      </c>
    </row>
    <row r="181" spans="1:14" s="4" customFormat="1" x14ac:dyDescent="0.25">
      <c r="A181" s="2" t="s">
        <v>70</v>
      </c>
      <c r="B181" s="2" t="s">
        <v>47</v>
      </c>
      <c r="C181" s="2" t="s">
        <v>48</v>
      </c>
      <c r="D181" s="2" t="s">
        <v>49</v>
      </c>
      <c r="E181" s="2" t="s">
        <v>50</v>
      </c>
      <c r="F181" s="2" t="s">
        <v>51</v>
      </c>
      <c r="G181" s="2" t="s">
        <v>52</v>
      </c>
      <c r="H181" s="2" t="s">
        <v>53</v>
      </c>
      <c r="I181" s="2" t="s">
        <v>54</v>
      </c>
      <c r="J181" s="2" t="s">
        <v>55</v>
      </c>
      <c r="K181" s="2" t="s">
        <v>56</v>
      </c>
      <c r="L181" s="2" t="s">
        <v>57</v>
      </c>
      <c r="M181" s="2" t="s">
        <v>58</v>
      </c>
      <c r="N181" s="2" t="s">
        <v>46</v>
      </c>
    </row>
    <row r="182" spans="1:14" s="6" customFormat="1" x14ac:dyDescent="0.25">
      <c r="A182" s="6" t="s">
        <v>60</v>
      </c>
      <c r="B182" s="12">
        <f>+B195+B187+B190</f>
        <v>440.5</v>
      </c>
      <c r="C182" s="12">
        <f t="shared" ref="C182:N182" si="137">+C195+C187+C190</f>
        <v>517</v>
      </c>
      <c r="D182" s="12">
        <f t="shared" si="137"/>
        <v>476.78</v>
      </c>
      <c r="E182" s="12">
        <f t="shared" si="137"/>
        <v>526.31999999999994</v>
      </c>
      <c r="F182" s="12">
        <f t="shared" si="137"/>
        <v>614.5</v>
      </c>
      <c r="G182" s="12">
        <f t="shared" si="137"/>
        <v>549.25000000000011</v>
      </c>
      <c r="H182" s="12">
        <f t="shared" si="137"/>
        <v>438.5</v>
      </c>
      <c r="I182" s="12">
        <f t="shared" si="137"/>
        <v>516.15</v>
      </c>
      <c r="J182" s="12">
        <f t="shared" si="137"/>
        <v>488</v>
      </c>
      <c r="K182" s="12">
        <f t="shared" si="137"/>
        <v>576.70000000000005</v>
      </c>
      <c r="L182" s="12">
        <f t="shared" si="137"/>
        <v>323.52999999999997</v>
      </c>
      <c r="M182" s="12">
        <f t="shared" si="137"/>
        <v>369.93</v>
      </c>
      <c r="N182" s="9">
        <f t="shared" si="137"/>
        <v>5837.1600000000008</v>
      </c>
    </row>
    <row r="183" spans="1:14" s="6" customFormat="1" x14ac:dyDescent="0.25">
      <c r="A183" s="6" t="s">
        <v>59</v>
      </c>
      <c r="B183" s="12">
        <f>+B186</f>
        <v>578</v>
      </c>
      <c r="C183" s="12">
        <f t="shared" ref="C183:N183" si="138">+C186</f>
        <v>640</v>
      </c>
      <c r="D183" s="12">
        <f t="shared" si="138"/>
        <v>666</v>
      </c>
      <c r="E183" s="12">
        <f t="shared" si="138"/>
        <v>606</v>
      </c>
      <c r="F183" s="12">
        <f t="shared" si="138"/>
        <v>670.5</v>
      </c>
      <c r="G183" s="12">
        <f t="shared" si="138"/>
        <v>638.75</v>
      </c>
      <c r="H183" s="12">
        <f t="shared" si="138"/>
        <v>636.5</v>
      </c>
      <c r="I183" s="12">
        <f t="shared" si="138"/>
        <v>679.81</v>
      </c>
      <c r="J183" s="12">
        <f t="shared" si="138"/>
        <v>649</v>
      </c>
      <c r="K183" s="12">
        <f t="shared" si="138"/>
        <v>655</v>
      </c>
      <c r="L183" s="12">
        <f t="shared" si="138"/>
        <v>645.5</v>
      </c>
      <c r="M183" s="12">
        <f t="shared" si="138"/>
        <v>614.5</v>
      </c>
      <c r="N183" s="9">
        <f t="shared" si="138"/>
        <v>7679.56</v>
      </c>
    </row>
    <row r="184" spans="1:14" s="6" customFormat="1" x14ac:dyDescent="0.25">
      <c r="A184" s="6" t="s">
        <v>61</v>
      </c>
      <c r="B184" s="12">
        <f>+B183-B182</f>
        <v>137.5</v>
      </c>
      <c r="C184" s="12">
        <f t="shared" ref="C184:N184" si="139">+C183-C182</f>
        <v>123</v>
      </c>
      <c r="D184" s="12">
        <f t="shared" si="139"/>
        <v>189.22000000000003</v>
      </c>
      <c r="E184" s="12">
        <f t="shared" si="139"/>
        <v>79.680000000000064</v>
      </c>
      <c r="F184" s="12">
        <f t="shared" si="139"/>
        <v>56</v>
      </c>
      <c r="G184" s="12">
        <f t="shared" si="139"/>
        <v>89.499999999999886</v>
      </c>
      <c r="H184" s="12">
        <f t="shared" si="139"/>
        <v>198</v>
      </c>
      <c r="I184" s="12">
        <f t="shared" si="139"/>
        <v>163.65999999999997</v>
      </c>
      <c r="J184" s="12">
        <f t="shared" si="139"/>
        <v>161</v>
      </c>
      <c r="K184" s="12">
        <f t="shared" si="139"/>
        <v>78.299999999999955</v>
      </c>
      <c r="L184" s="12">
        <f t="shared" si="139"/>
        <v>321.97000000000003</v>
      </c>
      <c r="M184" s="12">
        <f t="shared" si="139"/>
        <v>244.57</v>
      </c>
      <c r="N184" s="9">
        <f t="shared" si="139"/>
        <v>1842.3999999999996</v>
      </c>
    </row>
    <row r="185" spans="1:14" x14ac:dyDescent="0.25">
      <c r="B185" s="10">
        <f t="shared" ref="B185" si="140">+B184/B183</f>
        <v>0.23788927335640139</v>
      </c>
      <c r="C185" s="10">
        <f t="shared" ref="C185" si="141">+C184/C183</f>
        <v>0.19218750000000001</v>
      </c>
      <c r="D185" s="10">
        <f t="shared" ref="D185" si="142">+D184/D183</f>
        <v>0.28411411411411414</v>
      </c>
      <c r="E185" s="10">
        <f t="shared" ref="E185" si="143">+E184/E183</f>
        <v>0.1314851485148516</v>
      </c>
      <c r="F185" s="10">
        <f t="shared" ref="F185" si="144">+F184/F183</f>
        <v>8.3519761372110368E-2</v>
      </c>
      <c r="G185" s="10">
        <f>+G184/G183</f>
        <v>0.14011741682974541</v>
      </c>
      <c r="H185" s="10">
        <f t="shared" ref="H185" si="145">+H184/H183</f>
        <v>0.31107619795758051</v>
      </c>
      <c r="I185" s="10">
        <f t="shared" ref="I185" si="146">+I184/I183</f>
        <v>0.24074373722069398</v>
      </c>
      <c r="J185" s="10">
        <f t="shared" ref="J185" si="147">+J184/J183</f>
        <v>0.24807395993836673</v>
      </c>
      <c r="K185" s="10">
        <f t="shared" ref="K185" si="148">+K184/K183</f>
        <v>0.11954198473282436</v>
      </c>
      <c r="L185" s="10">
        <f t="shared" ref="L185" si="149">+L184/L183</f>
        <v>0.49879163439194429</v>
      </c>
      <c r="M185" s="10">
        <f t="shared" ref="M185" si="150">+M184/M183</f>
        <v>0.39799837266069976</v>
      </c>
      <c r="N185" s="10">
        <f>+N184/N183</f>
        <v>0.23990957815291494</v>
      </c>
    </row>
    <row r="186" spans="1:14" s="1" customFormat="1" hidden="1" x14ac:dyDescent="0.25">
      <c r="A186" s="1">
        <v>303</v>
      </c>
      <c r="B186" s="7">
        <v>578</v>
      </c>
      <c r="C186" s="7">
        <v>640</v>
      </c>
      <c r="D186" s="7">
        <v>666</v>
      </c>
      <c r="E186" s="7">
        <v>606</v>
      </c>
      <c r="F186" s="7">
        <v>670.5</v>
      </c>
      <c r="G186" s="7">
        <v>638.75</v>
      </c>
      <c r="H186" s="7">
        <v>636.5</v>
      </c>
      <c r="I186" s="7">
        <v>679.81</v>
      </c>
      <c r="J186" s="7">
        <v>649</v>
      </c>
      <c r="K186" s="7">
        <v>655</v>
      </c>
      <c r="L186" s="7">
        <v>645.5</v>
      </c>
      <c r="M186" s="7">
        <v>614.5</v>
      </c>
      <c r="N186" s="7">
        <v>7679.56</v>
      </c>
    </row>
    <row r="187" spans="1:14" s="3" customFormat="1" hidden="1" x14ac:dyDescent="0.25">
      <c r="A187" s="3" t="s">
        <v>12</v>
      </c>
      <c r="B187" s="11"/>
      <c r="C187" s="11"/>
      <c r="D187" s="11"/>
      <c r="E187" s="11"/>
      <c r="F187" s="11">
        <v>0.24</v>
      </c>
      <c r="G187" s="11">
        <v>7.0000000000000007E-2</v>
      </c>
      <c r="H187" s="11"/>
      <c r="I187" s="11"/>
      <c r="J187" s="11"/>
      <c r="K187" s="11"/>
      <c r="L187" s="11"/>
      <c r="M187" s="11"/>
      <c r="N187" s="11">
        <v>0.31</v>
      </c>
    </row>
    <row r="188" spans="1:14" hidden="1" x14ac:dyDescent="0.25">
      <c r="A188" t="s">
        <v>2</v>
      </c>
      <c r="D188" s="8">
        <v>5.2200000000000006</v>
      </c>
      <c r="L188" s="8">
        <v>1.3</v>
      </c>
      <c r="N188" s="8">
        <v>6.5200000000000005</v>
      </c>
    </row>
    <row r="189" spans="1:14" hidden="1" x14ac:dyDescent="0.25">
      <c r="A189" t="s">
        <v>4</v>
      </c>
      <c r="L189" s="8">
        <v>16.670000000000002</v>
      </c>
      <c r="M189" s="8">
        <v>3.63</v>
      </c>
      <c r="N189" s="8">
        <v>20.3</v>
      </c>
    </row>
    <row r="190" spans="1:14" s="3" customFormat="1" hidden="1" x14ac:dyDescent="0.25">
      <c r="A190" s="3" t="s">
        <v>21</v>
      </c>
      <c r="B190" s="11"/>
      <c r="C190" s="11"/>
      <c r="D190" s="11"/>
      <c r="E190" s="11"/>
      <c r="F190" s="11">
        <v>23</v>
      </c>
      <c r="G190" s="11"/>
      <c r="H190" s="11"/>
      <c r="I190" s="11"/>
      <c r="J190" s="11"/>
      <c r="K190" s="11"/>
      <c r="L190" s="11"/>
      <c r="M190" s="11"/>
      <c r="N190" s="11">
        <v>23</v>
      </c>
    </row>
    <row r="191" spans="1:14" hidden="1" x14ac:dyDescent="0.25">
      <c r="A191" t="s">
        <v>8</v>
      </c>
      <c r="C191" s="8">
        <v>45</v>
      </c>
      <c r="E191" s="8">
        <v>19.68</v>
      </c>
      <c r="G191" s="8">
        <v>22.5</v>
      </c>
      <c r="H191" s="8">
        <v>30.5</v>
      </c>
      <c r="I191" s="8">
        <v>7.5</v>
      </c>
      <c r="K191" s="8">
        <v>57.8</v>
      </c>
      <c r="L191" s="8">
        <v>18.5</v>
      </c>
      <c r="M191" s="8">
        <v>60.129999999999995</v>
      </c>
      <c r="N191" s="8">
        <v>261.61</v>
      </c>
    </row>
    <row r="192" spans="1:14" hidden="1" x14ac:dyDescent="0.25">
      <c r="A192" t="s">
        <v>3</v>
      </c>
      <c r="B192" s="8">
        <v>7.5</v>
      </c>
      <c r="C192" s="8">
        <v>16.5</v>
      </c>
      <c r="D192" s="8">
        <v>18</v>
      </c>
      <c r="E192" s="8">
        <v>7.5</v>
      </c>
      <c r="F192" s="8">
        <v>10.5</v>
      </c>
      <c r="G192" s="8">
        <v>36.5</v>
      </c>
      <c r="H192" s="8">
        <v>8</v>
      </c>
      <c r="I192" s="8">
        <v>9</v>
      </c>
      <c r="J192" s="8">
        <v>4</v>
      </c>
      <c r="K192" s="8">
        <v>3.5</v>
      </c>
      <c r="M192" s="8">
        <v>6.34</v>
      </c>
      <c r="N192" s="8">
        <v>127.34</v>
      </c>
    </row>
    <row r="193" spans="1:14" hidden="1" x14ac:dyDescent="0.25">
      <c r="A193" t="s">
        <v>45</v>
      </c>
      <c r="B193" s="8">
        <v>122</v>
      </c>
      <c r="C193" s="8">
        <v>8</v>
      </c>
      <c r="D193" s="8">
        <v>60</v>
      </c>
      <c r="E193" s="8">
        <v>37.5</v>
      </c>
      <c r="F193" s="8">
        <v>30.5</v>
      </c>
      <c r="G193" s="8">
        <v>30.5</v>
      </c>
      <c r="H193" s="8">
        <v>144.5</v>
      </c>
      <c r="I193" s="8">
        <v>98.5</v>
      </c>
      <c r="J193" s="8">
        <v>149</v>
      </c>
      <c r="L193" s="8">
        <v>8.5</v>
      </c>
      <c r="M193" s="8">
        <v>121</v>
      </c>
      <c r="N193" s="8">
        <v>810</v>
      </c>
    </row>
    <row r="194" spans="1:14" hidden="1" x14ac:dyDescent="0.25">
      <c r="A194" t="s">
        <v>9</v>
      </c>
      <c r="I194" s="8">
        <v>5.16</v>
      </c>
      <c r="N194" s="8">
        <v>5.16</v>
      </c>
    </row>
    <row r="195" spans="1:14" s="3" customFormat="1" hidden="1" x14ac:dyDescent="0.25">
      <c r="A195" s="3" t="s">
        <v>0</v>
      </c>
      <c r="B195" s="11">
        <v>440.5</v>
      </c>
      <c r="C195" s="11">
        <v>517</v>
      </c>
      <c r="D195" s="11">
        <v>476.78</v>
      </c>
      <c r="E195" s="11">
        <v>526.31999999999994</v>
      </c>
      <c r="F195" s="11">
        <v>591.26</v>
      </c>
      <c r="G195" s="11">
        <v>549.18000000000006</v>
      </c>
      <c r="H195" s="11">
        <v>438.5</v>
      </c>
      <c r="I195" s="11">
        <v>516.15</v>
      </c>
      <c r="J195" s="11">
        <v>488</v>
      </c>
      <c r="K195" s="11">
        <v>576.70000000000005</v>
      </c>
      <c r="L195" s="11">
        <v>323.52999999999997</v>
      </c>
      <c r="M195" s="11">
        <v>369.93</v>
      </c>
      <c r="N195" s="11">
        <v>5813.85</v>
      </c>
    </row>
    <row r="196" spans="1:14" hidden="1" x14ac:dyDescent="0.25">
      <c r="A196" t="s">
        <v>25</v>
      </c>
    </row>
    <row r="197" spans="1:14" hidden="1" x14ac:dyDescent="0.25">
      <c r="A197" t="s">
        <v>11</v>
      </c>
      <c r="C197" s="8">
        <v>53.5</v>
      </c>
      <c r="D197" s="8">
        <v>106</v>
      </c>
      <c r="E197" s="8">
        <v>7.5</v>
      </c>
      <c r="H197" s="8">
        <v>15</v>
      </c>
      <c r="I197" s="8">
        <v>8</v>
      </c>
      <c r="K197" s="8">
        <v>17</v>
      </c>
      <c r="L197" s="8">
        <v>277</v>
      </c>
      <c r="M197" s="8">
        <v>49</v>
      </c>
      <c r="N197" s="8">
        <v>533</v>
      </c>
    </row>
    <row r="198" spans="1:14" hidden="1" x14ac:dyDescent="0.25">
      <c r="A198" t="s">
        <v>17</v>
      </c>
      <c r="I198" s="8">
        <v>11.5</v>
      </c>
      <c r="N198" s="8">
        <v>11.5</v>
      </c>
    </row>
    <row r="199" spans="1:14" hidden="1" x14ac:dyDescent="0.25">
      <c r="A199" t="s">
        <v>15</v>
      </c>
      <c r="B199" s="8">
        <v>8</v>
      </c>
      <c r="I199" s="8">
        <v>24</v>
      </c>
      <c r="J199" s="8">
        <v>8</v>
      </c>
      <c r="N199" s="8">
        <v>40</v>
      </c>
    </row>
    <row r="200" spans="1:14" hidden="1" x14ac:dyDescent="0.25">
      <c r="A200" t="s">
        <v>23</v>
      </c>
      <c r="E200" s="8">
        <v>7.5</v>
      </c>
      <c r="F200" s="8">
        <v>15</v>
      </c>
      <c r="N200" s="8">
        <v>22.5</v>
      </c>
    </row>
    <row r="201" spans="1:14" hidden="1" x14ac:dyDescent="0.25">
      <c r="A201" t="s">
        <v>7</v>
      </c>
      <c r="M201" s="8">
        <v>4.47</v>
      </c>
      <c r="N201" s="8">
        <v>4.47</v>
      </c>
    </row>
    <row r="202" spans="1:14" s="4" customFormat="1" x14ac:dyDescent="0.25">
      <c r="A202" s="2" t="s">
        <v>71</v>
      </c>
      <c r="B202" s="2" t="s">
        <v>47</v>
      </c>
      <c r="C202" s="2" t="s">
        <v>48</v>
      </c>
      <c r="D202" s="2" t="s">
        <v>49</v>
      </c>
      <c r="E202" s="2" t="s">
        <v>50</v>
      </c>
      <c r="F202" s="2" t="s">
        <v>51</v>
      </c>
      <c r="G202" s="2" t="s">
        <v>52</v>
      </c>
      <c r="H202" s="2" t="s">
        <v>53</v>
      </c>
      <c r="I202" s="2" t="s">
        <v>54</v>
      </c>
      <c r="J202" s="2" t="s">
        <v>55</v>
      </c>
      <c r="K202" s="2" t="s">
        <v>56</v>
      </c>
      <c r="L202" s="2" t="s">
        <v>57</v>
      </c>
      <c r="M202" s="2" t="s">
        <v>58</v>
      </c>
      <c r="N202" s="2" t="s">
        <v>46</v>
      </c>
    </row>
    <row r="203" spans="1:14" s="6" customFormat="1" x14ac:dyDescent="0.25">
      <c r="A203" s="6" t="s">
        <v>60</v>
      </c>
      <c r="B203" s="12">
        <f>+B217+B210</f>
        <v>697</v>
      </c>
      <c r="C203" s="12">
        <f t="shared" ref="C203:N203" si="151">+C217+C210</f>
        <v>738</v>
      </c>
      <c r="D203" s="12">
        <f t="shared" si="151"/>
        <v>728.15</v>
      </c>
      <c r="E203" s="12">
        <f t="shared" si="151"/>
        <v>701.5</v>
      </c>
      <c r="F203" s="12">
        <f t="shared" si="151"/>
        <v>903.53</v>
      </c>
      <c r="G203" s="12">
        <f t="shared" si="151"/>
        <v>858.72</v>
      </c>
      <c r="H203" s="12">
        <f t="shared" si="151"/>
        <v>734.15</v>
      </c>
      <c r="I203" s="12">
        <f t="shared" si="151"/>
        <v>725.3</v>
      </c>
      <c r="J203" s="12">
        <f t="shared" si="151"/>
        <v>916.46</v>
      </c>
      <c r="K203" s="12">
        <f t="shared" si="151"/>
        <v>899.44</v>
      </c>
      <c r="L203" s="12">
        <f t="shared" si="151"/>
        <v>946.47</v>
      </c>
      <c r="M203" s="12">
        <f t="shared" si="151"/>
        <v>762.8</v>
      </c>
      <c r="N203" s="9">
        <f t="shared" si="151"/>
        <v>9611.5199999999986</v>
      </c>
    </row>
    <row r="204" spans="1:14" s="6" customFormat="1" x14ac:dyDescent="0.25">
      <c r="A204" s="6" t="s">
        <v>59</v>
      </c>
      <c r="B204" s="12">
        <f>+B207</f>
        <v>739</v>
      </c>
      <c r="C204" s="12">
        <f t="shared" ref="C204:M204" si="152">+C207</f>
        <v>804.75</v>
      </c>
      <c r="D204" s="12">
        <f t="shared" si="152"/>
        <v>843.25</v>
      </c>
      <c r="E204" s="12">
        <f t="shared" si="152"/>
        <v>891.5</v>
      </c>
      <c r="F204" s="12">
        <f t="shared" si="152"/>
        <v>1000.13</v>
      </c>
      <c r="G204" s="12">
        <f t="shared" si="152"/>
        <v>961.60000000000014</v>
      </c>
      <c r="H204" s="12">
        <f t="shared" si="152"/>
        <v>982.68</v>
      </c>
      <c r="I204" s="12">
        <f t="shared" si="152"/>
        <v>1034.4499999999998</v>
      </c>
      <c r="J204" s="12">
        <f t="shared" si="152"/>
        <v>972.92000000000007</v>
      </c>
      <c r="K204" s="12">
        <f t="shared" si="152"/>
        <v>986.34</v>
      </c>
      <c r="L204" s="12">
        <f t="shared" si="152"/>
        <v>972.0100000000001</v>
      </c>
      <c r="M204" s="12">
        <f t="shared" si="152"/>
        <v>935.48</v>
      </c>
      <c r="N204" s="9">
        <f>+N207</f>
        <v>11124.109999999997</v>
      </c>
    </row>
    <row r="205" spans="1:14" s="6" customFormat="1" x14ac:dyDescent="0.25">
      <c r="A205" s="6" t="s">
        <v>61</v>
      </c>
      <c r="B205" s="12">
        <f>+B204-B203</f>
        <v>42</v>
      </c>
      <c r="C205" s="12">
        <f t="shared" ref="C205" si="153">+C204-C203</f>
        <v>66.75</v>
      </c>
      <c r="D205" s="12">
        <f t="shared" ref="D205" si="154">+D204-D203</f>
        <v>115.10000000000002</v>
      </c>
      <c r="E205" s="12">
        <f t="shared" ref="E205" si="155">+E204-E203</f>
        <v>190</v>
      </c>
      <c r="F205" s="12">
        <f t="shared" ref="F205" si="156">+F204-F203</f>
        <v>96.600000000000023</v>
      </c>
      <c r="G205" s="12">
        <f t="shared" ref="G205" si="157">+G204-G203</f>
        <v>102.88000000000011</v>
      </c>
      <c r="H205" s="12">
        <f t="shared" ref="H205" si="158">+H204-H203</f>
        <v>248.52999999999997</v>
      </c>
      <c r="I205" s="12">
        <f t="shared" ref="I205" si="159">+I204-I203</f>
        <v>309.14999999999986</v>
      </c>
      <c r="J205" s="12">
        <f t="shared" ref="J205" si="160">+J204-J203</f>
        <v>56.460000000000036</v>
      </c>
      <c r="K205" s="12">
        <f t="shared" ref="K205" si="161">+K204-K203</f>
        <v>86.899999999999977</v>
      </c>
      <c r="L205" s="12">
        <f t="shared" ref="L205" si="162">+L204-L203</f>
        <v>25.540000000000077</v>
      </c>
      <c r="M205" s="12">
        <f t="shared" ref="M205" si="163">+M204-M203</f>
        <v>172.68000000000006</v>
      </c>
      <c r="N205" s="9">
        <f t="shared" ref="N205" si="164">+N204-N203</f>
        <v>1512.5899999999983</v>
      </c>
    </row>
    <row r="206" spans="1:14" x14ac:dyDescent="0.25">
      <c r="B206" s="10">
        <f t="shared" ref="B206" si="165">+B205/B204</f>
        <v>5.6833558863328824E-2</v>
      </c>
      <c r="C206" s="10">
        <f t="shared" ref="C206" si="166">+C205/C204</f>
        <v>8.2945013979496732E-2</v>
      </c>
      <c r="D206" s="10">
        <f t="shared" ref="D206" si="167">+D205/D204</f>
        <v>0.13649570115624077</v>
      </c>
      <c r="E206" s="10">
        <f t="shared" ref="E206" si="168">+E205/E204</f>
        <v>0.2131239484015704</v>
      </c>
      <c r="F206" s="10">
        <f t="shared" ref="F206" si="169">+F205/F204</f>
        <v>9.6587443632327824E-2</v>
      </c>
      <c r="G206" s="10">
        <f>+G205/G204</f>
        <v>0.1069883527454244</v>
      </c>
      <c r="H206" s="10">
        <f t="shared" ref="H206" si="170">+H205/H204</f>
        <v>0.25291040827125816</v>
      </c>
      <c r="I206" s="10">
        <f t="shared" ref="I206" si="171">+I205/I204</f>
        <v>0.29885446372468455</v>
      </c>
      <c r="J206" s="10">
        <f t="shared" ref="J206" si="172">+J205/J204</f>
        <v>5.8031492825720545E-2</v>
      </c>
      <c r="K206" s="10">
        <f t="shared" ref="K206" si="173">+K205/K204</f>
        <v>8.8103493724273549E-2</v>
      </c>
      <c r="L206" s="10">
        <f t="shared" ref="L206" si="174">+L205/L204</f>
        <v>2.6275449841051096E-2</v>
      </c>
      <c r="M206" s="10">
        <f t="shared" ref="M206" si="175">+M205/M204</f>
        <v>0.18458972933681111</v>
      </c>
      <c r="N206" s="10">
        <f>+N205/N204</f>
        <v>0.13597402398933475</v>
      </c>
    </row>
    <row r="207" spans="1:14" s="1" customFormat="1" hidden="1" x14ac:dyDescent="0.25">
      <c r="A207" s="1">
        <v>304</v>
      </c>
      <c r="B207" s="7">
        <v>739</v>
      </c>
      <c r="C207" s="7">
        <v>804.75</v>
      </c>
      <c r="D207" s="7">
        <v>843.25</v>
      </c>
      <c r="E207" s="7">
        <v>891.5</v>
      </c>
      <c r="F207" s="7">
        <v>1000.13</v>
      </c>
      <c r="G207" s="7">
        <v>961.60000000000014</v>
      </c>
      <c r="H207" s="7">
        <v>982.68</v>
      </c>
      <c r="I207" s="7">
        <v>1034.4499999999998</v>
      </c>
      <c r="J207" s="7">
        <v>972.92000000000007</v>
      </c>
      <c r="K207" s="7">
        <v>986.34</v>
      </c>
      <c r="L207" s="7">
        <v>972.0100000000001</v>
      </c>
      <c r="M207" s="7">
        <v>935.48</v>
      </c>
      <c r="N207" s="7">
        <v>11124.109999999997</v>
      </c>
    </row>
    <row r="208" spans="1:14" hidden="1" x14ac:dyDescent="0.25">
      <c r="A208" t="s">
        <v>2</v>
      </c>
      <c r="D208" s="8">
        <v>7.6800000000000015</v>
      </c>
      <c r="G208" s="8">
        <v>5.63</v>
      </c>
      <c r="L208" s="8">
        <v>1.3</v>
      </c>
      <c r="N208" s="8">
        <v>14.610000000000003</v>
      </c>
    </row>
    <row r="209" spans="1:14" hidden="1" x14ac:dyDescent="0.25">
      <c r="A209" t="s">
        <v>4</v>
      </c>
      <c r="C209" s="8">
        <v>0.25</v>
      </c>
      <c r="N209" s="8">
        <v>0.25</v>
      </c>
    </row>
    <row r="210" spans="1:14" s="3" customFormat="1" hidden="1" x14ac:dyDescent="0.25">
      <c r="A210" s="3" t="s">
        <v>21</v>
      </c>
      <c r="B210" s="11"/>
      <c r="C210" s="11"/>
      <c r="D210" s="11">
        <v>22.5</v>
      </c>
      <c r="E210" s="11"/>
      <c r="F210" s="11"/>
      <c r="G210" s="11"/>
      <c r="H210" s="11"/>
      <c r="I210" s="11"/>
      <c r="J210" s="11"/>
      <c r="K210" s="11"/>
      <c r="L210" s="11"/>
      <c r="M210" s="11"/>
      <c r="N210" s="11">
        <v>22.5</v>
      </c>
    </row>
    <row r="211" spans="1:14" hidden="1" x14ac:dyDescent="0.25">
      <c r="A211" t="s">
        <v>8</v>
      </c>
      <c r="C211" s="8">
        <v>23</v>
      </c>
      <c r="D211" s="8">
        <v>22.82</v>
      </c>
      <c r="E211" s="8">
        <v>9</v>
      </c>
      <c r="J211" s="8">
        <v>22.8</v>
      </c>
      <c r="K211" s="8">
        <v>24</v>
      </c>
      <c r="M211" s="8">
        <v>22</v>
      </c>
      <c r="N211" s="8">
        <v>123.62</v>
      </c>
    </row>
    <row r="212" spans="1:14" hidden="1" x14ac:dyDescent="0.25">
      <c r="A212" t="s">
        <v>14</v>
      </c>
      <c r="L212" s="8">
        <v>6.33</v>
      </c>
      <c r="N212" s="8">
        <v>6.33</v>
      </c>
    </row>
    <row r="213" spans="1:14" hidden="1" x14ac:dyDescent="0.25">
      <c r="A213" t="s">
        <v>3</v>
      </c>
      <c r="C213" s="8">
        <v>20</v>
      </c>
      <c r="D213" s="8">
        <v>32.5</v>
      </c>
      <c r="E213" s="8">
        <v>13.5</v>
      </c>
      <c r="F213" s="8">
        <v>3</v>
      </c>
      <c r="H213" s="8">
        <v>5</v>
      </c>
      <c r="I213" s="8">
        <v>15</v>
      </c>
      <c r="J213" s="8">
        <v>7.5</v>
      </c>
      <c r="K213" s="8">
        <v>15.6</v>
      </c>
      <c r="L213" s="8">
        <v>8.33</v>
      </c>
      <c r="M213" s="8">
        <v>74.709999999999994</v>
      </c>
      <c r="N213" s="8">
        <v>195.14</v>
      </c>
    </row>
    <row r="214" spans="1:14" hidden="1" x14ac:dyDescent="0.25">
      <c r="A214" t="s">
        <v>45</v>
      </c>
      <c r="D214" s="8">
        <v>7.5</v>
      </c>
      <c r="E214" s="8">
        <v>98</v>
      </c>
      <c r="F214" s="8">
        <v>30.5</v>
      </c>
      <c r="G214" s="8">
        <v>38</v>
      </c>
      <c r="H214" s="8">
        <v>182</v>
      </c>
      <c r="I214" s="8">
        <v>38</v>
      </c>
      <c r="K214" s="8">
        <v>8</v>
      </c>
      <c r="M214" s="8">
        <v>51.98</v>
      </c>
      <c r="N214" s="8">
        <v>453.98</v>
      </c>
    </row>
    <row r="215" spans="1:14" hidden="1" x14ac:dyDescent="0.25">
      <c r="A215" t="s">
        <v>1</v>
      </c>
      <c r="B215" s="8">
        <v>25.5</v>
      </c>
      <c r="C215" s="8">
        <v>8.5</v>
      </c>
      <c r="D215" s="8">
        <v>17</v>
      </c>
      <c r="E215" s="8">
        <v>68.5</v>
      </c>
      <c r="F215" s="8">
        <v>33.1</v>
      </c>
      <c r="G215" s="8">
        <v>39.799999999999997</v>
      </c>
      <c r="H215" s="8">
        <v>52.2</v>
      </c>
      <c r="I215" s="8">
        <v>217.4</v>
      </c>
      <c r="J215" s="8">
        <v>26.16</v>
      </c>
      <c r="K215" s="8">
        <v>12.66</v>
      </c>
      <c r="M215" s="8">
        <v>12.66</v>
      </c>
      <c r="N215" s="8">
        <v>513.48</v>
      </c>
    </row>
    <row r="216" spans="1:14" hidden="1" x14ac:dyDescent="0.25">
      <c r="A216" t="s">
        <v>9</v>
      </c>
      <c r="B216" s="8">
        <v>1.5</v>
      </c>
      <c r="E216" s="8">
        <v>1</v>
      </c>
      <c r="G216" s="8">
        <v>1.25</v>
      </c>
      <c r="H216" s="8">
        <v>1.33</v>
      </c>
      <c r="I216" s="8">
        <v>6.25</v>
      </c>
      <c r="L216" s="8">
        <v>3.25</v>
      </c>
      <c r="M216" s="8">
        <v>1.17</v>
      </c>
      <c r="N216" s="8">
        <v>15.75</v>
      </c>
    </row>
    <row r="217" spans="1:14" s="3" customFormat="1" hidden="1" x14ac:dyDescent="0.25">
      <c r="A217" s="3" t="s">
        <v>0</v>
      </c>
      <c r="B217" s="11">
        <v>697</v>
      </c>
      <c r="C217" s="11">
        <v>738</v>
      </c>
      <c r="D217" s="11">
        <v>705.65</v>
      </c>
      <c r="E217" s="11">
        <v>701.5</v>
      </c>
      <c r="F217" s="11">
        <v>903.53</v>
      </c>
      <c r="G217" s="11">
        <v>858.72</v>
      </c>
      <c r="H217" s="11">
        <v>734.15</v>
      </c>
      <c r="I217" s="11">
        <v>725.3</v>
      </c>
      <c r="J217" s="11">
        <v>916.46</v>
      </c>
      <c r="K217" s="11">
        <v>899.44</v>
      </c>
      <c r="L217" s="11">
        <v>946.47</v>
      </c>
      <c r="M217" s="11">
        <v>762.8</v>
      </c>
      <c r="N217" s="11">
        <v>9589.0199999999986</v>
      </c>
    </row>
    <row r="218" spans="1:14" hidden="1" x14ac:dyDescent="0.25">
      <c r="A218" t="s">
        <v>25</v>
      </c>
    </row>
    <row r="219" spans="1:14" hidden="1" x14ac:dyDescent="0.25">
      <c r="A219" t="s">
        <v>11</v>
      </c>
      <c r="C219" s="8">
        <v>15</v>
      </c>
      <c r="D219" s="8">
        <v>8.5</v>
      </c>
      <c r="K219" s="8">
        <v>6</v>
      </c>
      <c r="N219" s="8">
        <v>29.5</v>
      </c>
    </row>
    <row r="220" spans="1:14" hidden="1" x14ac:dyDescent="0.25">
      <c r="A220" t="s">
        <v>17</v>
      </c>
      <c r="I220" s="8">
        <v>12</v>
      </c>
      <c r="M220" s="8">
        <v>3.83</v>
      </c>
      <c r="N220" s="8">
        <v>15.83</v>
      </c>
    </row>
    <row r="221" spans="1:14" hidden="1" x14ac:dyDescent="0.25">
      <c r="A221" t="s">
        <v>18</v>
      </c>
      <c r="F221" s="8">
        <v>5</v>
      </c>
      <c r="M221" s="8">
        <v>6.33</v>
      </c>
      <c r="N221" s="8">
        <v>11.33</v>
      </c>
    </row>
    <row r="222" spans="1:14" hidden="1" x14ac:dyDescent="0.25">
      <c r="A222" t="s">
        <v>37</v>
      </c>
      <c r="D222" s="8">
        <v>1</v>
      </c>
      <c r="F222" s="8">
        <v>5</v>
      </c>
      <c r="K222" s="8">
        <v>3.3</v>
      </c>
      <c r="N222" s="8">
        <v>9.3000000000000007</v>
      </c>
    </row>
    <row r="223" spans="1:14" hidden="1" x14ac:dyDescent="0.25">
      <c r="A223" t="s">
        <v>15</v>
      </c>
      <c r="B223" s="8">
        <v>7.5</v>
      </c>
      <c r="D223" s="8">
        <v>15</v>
      </c>
      <c r="F223" s="8">
        <v>8</v>
      </c>
      <c r="G223" s="8">
        <v>15</v>
      </c>
      <c r="H223" s="8">
        <v>8</v>
      </c>
      <c r="I223" s="8">
        <v>15.5</v>
      </c>
      <c r="L223" s="8">
        <v>6.33</v>
      </c>
      <c r="N223" s="8">
        <v>75.33</v>
      </c>
    </row>
    <row r="224" spans="1:14" hidden="1" x14ac:dyDescent="0.25">
      <c r="A224" t="s">
        <v>10</v>
      </c>
      <c r="I224" s="8">
        <v>5</v>
      </c>
      <c r="K224" s="8">
        <v>6.33</v>
      </c>
      <c r="N224" s="8">
        <v>11.33</v>
      </c>
    </row>
    <row r="225" spans="1:14" hidden="1" x14ac:dyDescent="0.25">
      <c r="A225" t="s">
        <v>16</v>
      </c>
      <c r="B225" s="8">
        <v>7.5</v>
      </c>
      <c r="D225" s="8">
        <v>1.75</v>
      </c>
      <c r="F225" s="8">
        <v>12</v>
      </c>
      <c r="K225" s="8">
        <v>4.68</v>
      </c>
      <c r="N225" s="8">
        <v>25.93</v>
      </c>
    </row>
    <row r="226" spans="1:14" hidden="1" x14ac:dyDescent="0.25">
      <c r="A226" t="s">
        <v>7</v>
      </c>
      <c r="D226" s="8">
        <v>1.35</v>
      </c>
      <c r="G226" s="8">
        <v>3.2</v>
      </c>
      <c r="N226" s="8">
        <v>4.5500000000000007</v>
      </c>
    </row>
    <row r="227" spans="1:14" hidden="1" x14ac:dyDescent="0.25">
      <c r="A227" t="s">
        <v>38</v>
      </c>
      <c r="K227" s="8">
        <v>6.33</v>
      </c>
      <c r="N227" s="8">
        <v>6.33</v>
      </c>
    </row>
    <row r="228" spans="1:14" s="4" customFormat="1" x14ac:dyDescent="0.25">
      <c r="A228" s="2" t="s">
        <v>72</v>
      </c>
      <c r="B228" s="2" t="s">
        <v>47</v>
      </c>
      <c r="C228" s="2" t="s">
        <v>48</v>
      </c>
      <c r="D228" s="2" t="s">
        <v>49</v>
      </c>
      <c r="E228" s="2" t="s">
        <v>50</v>
      </c>
      <c r="F228" s="2" t="s">
        <v>51</v>
      </c>
      <c r="G228" s="2" t="s">
        <v>52</v>
      </c>
      <c r="H228" s="2" t="s">
        <v>53</v>
      </c>
      <c r="I228" s="2" t="s">
        <v>54</v>
      </c>
      <c r="J228" s="2" t="s">
        <v>55</v>
      </c>
      <c r="K228" s="2" t="s">
        <v>56</v>
      </c>
      <c r="L228" s="2" t="s">
        <v>57</v>
      </c>
      <c r="M228" s="2" t="s">
        <v>58</v>
      </c>
      <c r="N228" s="2" t="s">
        <v>46</v>
      </c>
    </row>
    <row r="229" spans="1:14" s="6" customFormat="1" x14ac:dyDescent="0.25">
      <c r="A229" s="6" t="s">
        <v>60</v>
      </c>
      <c r="B229" s="12">
        <f>+B244+B234+B249</f>
        <v>896.99</v>
      </c>
      <c r="C229" s="12">
        <f t="shared" ref="C229:N229" si="176">+C244+C234+C249</f>
        <v>957.37</v>
      </c>
      <c r="D229" s="12">
        <f t="shared" si="176"/>
        <v>928.56000000000006</v>
      </c>
      <c r="E229" s="12">
        <f t="shared" si="176"/>
        <v>1076.31</v>
      </c>
      <c r="F229" s="12">
        <f t="shared" si="176"/>
        <v>1199.48</v>
      </c>
      <c r="G229" s="12">
        <f t="shared" si="176"/>
        <v>1073.06</v>
      </c>
      <c r="H229" s="12">
        <f t="shared" si="176"/>
        <v>871.59</v>
      </c>
      <c r="I229" s="12">
        <f t="shared" si="176"/>
        <v>1027.6499999999999</v>
      </c>
      <c r="J229" s="12">
        <f t="shared" si="176"/>
        <v>1114.6199999999999</v>
      </c>
      <c r="K229" s="12">
        <f t="shared" si="176"/>
        <v>1197.95</v>
      </c>
      <c r="L229" s="12">
        <f t="shared" si="176"/>
        <v>1172.52</v>
      </c>
      <c r="M229" s="12">
        <f t="shared" si="176"/>
        <v>995.12</v>
      </c>
      <c r="N229" s="9">
        <f t="shared" si="176"/>
        <v>12511.22</v>
      </c>
    </row>
    <row r="230" spans="1:14" s="6" customFormat="1" x14ac:dyDescent="0.25">
      <c r="A230" s="6" t="s">
        <v>59</v>
      </c>
      <c r="B230" s="12">
        <f>+B233</f>
        <v>1209.3399999999999</v>
      </c>
      <c r="C230" s="12">
        <f t="shared" ref="C230:N230" si="177">+C233</f>
        <v>1307</v>
      </c>
      <c r="D230" s="12">
        <f t="shared" si="177"/>
        <v>1337.7299999999998</v>
      </c>
      <c r="E230" s="12">
        <f t="shared" si="177"/>
        <v>1223.03</v>
      </c>
      <c r="F230" s="12">
        <f t="shared" si="177"/>
        <v>1347.17</v>
      </c>
      <c r="G230" s="12">
        <f t="shared" si="177"/>
        <v>1312.8999999999999</v>
      </c>
      <c r="H230" s="12">
        <f t="shared" si="177"/>
        <v>1277.07</v>
      </c>
      <c r="I230" s="12">
        <f t="shared" si="177"/>
        <v>1392.48</v>
      </c>
      <c r="J230" s="12">
        <f t="shared" si="177"/>
        <v>1354.7199999999998</v>
      </c>
      <c r="K230" s="12">
        <f t="shared" si="177"/>
        <v>1291.3400000000001</v>
      </c>
      <c r="L230" s="12">
        <f t="shared" si="177"/>
        <v>1307.97</v>
      </c>
      <c r="M230" s="12">
        <f t="shared" si="177"/>
        <v>1264.3000000000002</v>
      </c>
      <c r="N230" s="9">
        <f t="shared" si="177"/>
        <v>15625.05</v>
      </c>
    </row>
    <row r="231" spans="1:14" s="6" customFormat="1" x14ac:dyDescent="0.25">
      <c r="A231" s="6" t="s">
        <v>61</v>
      </c>
      <c r="B231" s="12">
        <f>+B230-B229</f>
        <v>312.34999999999991</v>
      </c>
      <c r="C231" s="12">
        <f t="shared" ref="C231:N231" si="178">+C230-C229</f>
        <v>349.63</v>
      </c>
      <c r="D231" s="12">
        <f t="shared" si="178"/>
        <v>409.16999999999973</v>
      </c>
      <c r="E231" s="12">
        <f t="shared" si="178"/>
        <v>146.72000000000003</v>
      </c>
      <c r="F231" s="12">
        <f t="shared" si="178"/>
        <v>147.69000000000005</v>
      </c>
      <c r="G231" s="12">
        <f t="shared" si="178"/>
        <v>239.83999999999992</v>
      </c>
      <c r="H231" s="12">
        <f t="shared" si="178"/>
        <v>405.4799999999999</v>
      </c>
      <c r="I231" s="12">
        <f t="shared" si="178"/>
        <v>364.83000000000015</v>
      </c>
      <c r="J231" s="12">
        <f t="shared" si="178"/>
        <v>240.09999999999991</v>
      </c>
      <c r="K231" s="12">
        <f t="shared" si="178"/>
        <v>93.3900000000001</v>
      </c>
      <c r="L231" s="12">
        <f t="shared" si="178"/>
        <v>135.45000000000005</v>
      </c>
      <c r="M231" s="12">
        <f t="shared" si="178"/>
        <v>269.18000000000018</v>
      </c>
      <c r="N231" s="9">
        <f t="shared" si="178"/>
        <v>3113.83</v>
      </c>
    </row>
    <row r="232" spans="1:14" x14ac:dyDescent="0.25">
      <c r="B232" s="10">
        <f t="shared" ref="B232" si="179">+B231/B230</f>
        <v>0.25828137661865141</v>
      </c>
      <c r="C232" s="10">
        <f t="shared" ref="C232" si="180">+C231/C230</f>
        <v>0.26750573833205815</v>
      </c>
      <c r="D232" s="10">
        <f t="shared" ref="D232" si="181">+D231/D230</f>
        <v>0.30586889731111644</v>
      </c>
      <c r="E232" s="10">
        <f t="shared" ref="E232" si="182">+E231/E230</f>
        <v>0.11996435083358546</v>
      </c>
      <c r="F232" s="10">
        <f t="shared" ref="F232" si="183">+F231/F230</f>
        <v>0.10962981657845709</v>
      </c>
      <c r="G232" s="10">
        <f>+G231/G230</f>
        <v>0.18267956432325383</v>
      </c>
      <c r="H232" s="10">
        <f t="shared" ref="H232" si="184">+H231/H230</f>
        <v>0.31750804576099972</v>
      </c>
      <c r="I232" s="10">
        <f t="shared" ref="I232" si="185">+I231/I230</f>
        <v>0.26200017235436068</v>
      </c>
      <c r="J232" s="10">
        <f t="shared" ref="J232" si="186">+J231/J230</f>
        <v>0.17723219558285103</v>
      </c>
      <c r="K232" s="10">
        <f t="shared" ref="K232" si="187">+K231/K230</f>
        <v>7.2320225502191596E-2</v>
      </c>
      <c r="L232" s="10">
        <f t="shared" ref="L232" si="188">+L231/L230</f>
        <v>0.10355742104176704</v>
      </c>
      <c r="M232" s="10">
        <f t="shared" ref="M232" si="189">+M231/M230</f>
        <v>0.21290832871944962</v>
      </c>
      <c r="N232" s="10">
        <f>+N231/N230</f>
        <v>0.19928448228965667</v>
      </c>
    </row>
    <row r="233" spans="1:14" s="1" customFormat="1" hidden="1" x14ac:dyDescent="0.25">
      <c r="A233" s="1">
        <v>305</v>
      </c>
      <c r="B233" s="7">
        <v>1209.3399999999999</v>
      </c>
      <c r="C233" s="7">
        <v>1307</v>
      </c>
      <c r="D233" s="7">
        <v>1337.7299999999998</v>
      </c>
      <c r="E233" s="7">
        <v>1223.03</v>
      </c>
      <c r="F233" s="7">
        <v>1347.17</v>
      </c>
      <c r="G233" s="7">
        <v>1312.8999999999999</v>
      </c>
      <c r="H233" s="7">
        <v>1277.07</v>
      </c>
      <c r="I233" s="7">
        <v>1392.48</v>
      </c>
      <c r="J233" s="7">
        <v>1354.7199999999998</v>
      </c>
      <c r="K233" s="7">
        <v>1291.3400000000001</v>
      </c>
      <c r="L233" s="7">
        <v>1307.97</v>
      </c>
      <c r="M233" s="7">
        <v>1264.3000000000002</v>
      </c>
      <c r="N233" s="7">
        <v>15625.05</v>
      </c>
    </row>
    <row r="234" spans="1:14" s="3" customFormat="1" hidden="1" x14ac:dyDescent="0.25">
      <c r="A234" s="3" t="s">
        <v>12</v>
      </c>
      <c r="B234" s="11"/>
      <c r="C234" s="11"/>
      <c r="D234" s="11">
        <v>0.1</v>
      </c>
      <c r="E234" s="11"/>
      <c r="F234" s="11">
        <v>1.02</v>
      </c>
      <c r="G234" s="11"/>
      <c r="H234" s="11"/>
      <c r="I234" s="11">
        <v>5.09</v>
      </c>
      <c r="J234" s="11"/>
      <c r="K234" s="11">
        <v>1.5</v>
      </c>
      <c r="L234" s="11"/>
      <c r="M234" s="11">
        <v>3.8200000000000003</v>
      </c>
      <c r="N234" s="11">
        <v>11.530000000000001</v>
      </c>
    </row>
    <row r="235" spans="1:14" hidden="1" x14ac:dyDescent="0.25">
      <c r="A235" t="s">
        <v>39</v>
      </c>
      <c r="B235" s="8">
        <v>14</v>
      </c>
      <c r="C235" s="8">
        <v>40</v>
      </c>
      <c r="D235" s="8">
        <v>36</v>
      </c>
      <c r="E235" s="8">
        <v>28</v>
      </c>
      <c r="N235" s="8">
        <v>118</v>
      </c>
    </row>
    <row r="236" spans="1:14" hidden="1" x14ac:dyDescent="0.25">
      <c r="A236" t="s">
        <v>2</v>
      </c>
      <c r="C236" s="8">
        <v>2.4500000000000002</v>
      </c>
      <c r="D236" s="8">
        <v>4.8500000000000005</v>
      </c>
      <c r="G236" s="8">
        <v>1.82</v>
      </c>
      <c r="L236" s="8">
        <v>1.83</v>
      </c>
      <c r="N236" s="8">
        <v>10.950000000000001</v>
      </c>
    </row>
    <row r="237" spans="1:14" hidden="1" x14ac:dyDescent="0.25">
      <c r="A237" t="s">
        <v>4</v>
      </c>
      <c r="B237" s="8">
        <v>1.47</v>
      </c>
      <c r="C237" s="8">
        <v>12.95</v>
      </c>
      <c r="E237" s="8">
        <v>0.32</v>
      </c>
      <c r="G237" s="8">
        <v>4.0199999999999996</v>
      </c>
      <c r="H237" s="8">
        <v>6.4700000000000006</v>
      </c>
      <c r="I237" s="8">
        <v>2.5</v>
      </c>
      <c r="J237" s="8">
        <v>5.52</v>
      </c>
      <c r="K237" s="8">
        <v>3.75</v>
      </c>
      <c r="L237" s="8">
        <v>1.25</v>
      </c>
      <c r="N237" s="8">
        <v>38.25</v>
      </c>
    </row>
    <row r="238" spans="1:14" hidden="1" x14ac:dyDescent="0.25">
      <c r="A238" t="s">
        <v>8</v>
      </c>
      <c r="B238" s="8">
        <v>60.989999999999995</v>
      </c>
      <c r="C238" s="8">
        <v>26.49</v>
      </c>
      <c r="D238" s="8">
        <v>49</v>
      </c>
      <c r="F238" s="8">
        <v>24</v>
      </c>
      <c r="G238" s="8">
        <v>53.5</v>
      </c>
      <c r="H238" s="8">
        <v>7.05</v>
      </c>
      <c r="K238" s="8">
        <v>15.5</v>
      </c>
      <c r="L238" s="8">
        <v>16</v>
      </c>
      <c r="M238" s="8">
        <v>27.33</v>
      </c>
      <c r="N238" s="8">
        <v>279.86</v>
      </c>
    </row>
    <row r="239" spans="1:14" hidden="1" x14ac:dyDescent="0.25">
      <c r="A239" t="s">
        <v>14</v>
      </c>
      <c r="D239" s="8">
        <v>8</v>
      </c>
      <c r="G239" s="8">
        <v>8</v>
      </c>
      <c r="I239" s="8">
        <v>8</v>
      </c>
      <c r="M239" s="8">
        <v>6</v>
      </c>
      <c r="N239" s="8">
        <v>30</v>
      </c>
    </row>
    <row r="240" spans="1:14" hidden="1" x14ac:dyDescent="0.25">
      <c r="A240" t="s">
        <v>3</v>
      </c>
      <c r="B240" s="8">
        <v>3.5</v>
      </c>
      <c r="C240" s="8">
        <v>13</v>
      </c>
      <c r="D240" s="8">
        <v>19.25</v>
      </c>
      <c r="E240" s="8">
        <v>5.75</v>
      </c>
      <c r="F240" s="8">
        <v>25.9</v>
      </c>
      <c r="G240" s="8">
        <v>1</v>
      </c>
      <c r="H240" s="8">
        <v>2.23</v>
      </c>
      <c r="I240" s="8">
        <v>5</v>
      </c>
      <c r="J240" s="8">
        <v>14.42</v>
      </c>
      <c r="K240" s="8">
        <v>9.5</v>
      </c>
      <c r="L240" s="8">
        <v>47.42</v>
      </c>
      <c r="M240" s="8">
        <v>50</v>
      </c>
      <c r="N240" s="8">
        <v>196.97000000000003</v>
      </c>
    </row>
    <row r="241" spans="1:14" hidden="1" x14ac:dyDescent="0.25">
      <c r="A241" t="s">
        <v>45</v>
      </c>
      <c r="B241" s="8">
        <v>74</v>
      </c>
      <c r="C241" s="8">
        <v>8</v>
      </c>
      <c r="D241" s="8">
        <v>37.5</v>
      </c>
      <c r="E241" s="8">
        <v>44</v>
      </c>
      <c r="F241" s="8">
        <v>16</v>
      </c>
      <c r="G241" s="8">
        <v>35</v>
      </c>
      <c r="H241" s="8">
        <v>121.5</v>
      </c>
      <c r="I241" s="8">
        <v>97</v>
      </c>
      <c r="J241" s="8">
        <v>113.5</v>
      </c>
      <c r="K241" s="8">
        <v>46</v>
      </c>
      <c r="L241" s="8">
        <v>60.5</v>
      </c>
      <c r="M241" s="8">
        <v>120.49000000000001</v>
      </c>
      <c r="N241" s="8">
        <v>773.49</v>
      </c>
    </row>
    <row r="242" spans="1:14" hidden="1" x14ac:dyDescent="0.25">
      <c r="A242" t="s">
        <v>1</v>
      </c>
      <c r="B242" s="8">
        <v>60.66</v>
      </c>
      <c r="C242" s="8">
        <v>42.66</v>
      </c>
      <c r="D242" s="8">
        <v>56.989999999999995</v>
      </c>
      <c r="E242" s="8">
        <v>48.989999999999995</v>
      </c>
      <c r="F242" s="8">
        <v>52</v>
      </c>
      <c r="G242" s="8">
        <v>121</v>
      </c>
      <c r="H242" s="8">
        <v>152</v>
      </c>
      <c r="I242" s="8">
        <v>186</v>
      </c>
      <c r="J242" s="8">
        <v>106.66</v>
      </c>
      <c r="K242" s="8">
        <v>16</v>
      </c>
      <c r="L242" s="8">
        <v>8</v>
      </c>
      <c r="M242" s="8">
        <v>50.16</v>
      </c>
      <c r="N242" s="8">
        <v>901.11999999999989</v>
      </c>
    </row>
    <row r="243" spans="1:14" hidden="1" x14ac:dyDescent="0.25">
      <c r="A243" t="s">
        <v>9</v>
      </c>
      <c r="I243" s="8">
        <v>6.5</v>
      </c>
      <c r="N243" s="8">
        <v>6.5</v>
      </c>
    </row>
    <row r="244" spans="1:14" hidden="1" x14ac:dyDescent="0.25">
      <c r="A244" t="s">
        <v>0</v>
      </c>
      <c r="B244" s="8">
        <v>896.99</v>
      </c>
      <c r="C244" s="8">
        <v>957.37</v>
      </c>
      <c r="D244" s="8">
        <v>925.39</v>
      </c>
      <c r="E244" s="8">
        <v>1076.31</v>
      </c>
      <c r="F244" s="8">
        <v>1198.1400000000001</v>
      </c>
      <c r="G244" s="8">
        <v>1073.06</v>
      </c>
      <c r="H244" s="8">
        <v>868.77</v>
      </c>
      <c r="I244" s="8">
        <v>1019.8299999999999</v>
      </c>
      <c r="J244" s="8">
        <v>1114.6199999999999</v>
      </c>
      <c r="K244" s="8">
        <v>1193.28</v>
      </c>
      <c r="L244" s="8">
        <v>1171.55</v>
      </c>
      <c r="M244" s="8">
        <v>990.65</v>
      </c>
      <c r="N244" s="8">
        <v>12485.96</v>
      </c>
    </row>
    <row r="245" spans="1:14" hidden="1" x14ac:dyDescent="0.25">
      <c r="A245" t="s">
        <v>25</v>
      </c>
    </row>
    <row r="246" spans="1:14" hidden="1" x14ac:dyDescent="0.25">
      <c r="A246" t="s">
        <v>40</v>
      </c>
      <c r="H246" s="8">
        <v>114</v>
      </c>
      <c r="I246" s="8">
        <v>38</v>
      </c>
      <c r="N246" s="8">
        <v>152</v>
      </c>
    </row>
    <row r="247" spans="1:14" hidden="1" x14ac:dyDescent="0.25">
      <c r="A247" t="s">
        <v>11</v>
      </c>
      <c r="B247" s="8">
        <v>82.29</v>
      </c>
      <c r="C247" s="8">
        <v>202.56</v>
      </c>
      <c r="D247" s="8">
        <v>191.58</v>
      </c>
      <c r="E247" s="8">
        <v>12.66</v>
      </c>
      <c r="F247" s="8">
        <v>24</v>
      </c>
      <c r="G247" s="8">
        <v>15.5</v>
      </c>
      <c r="M247" s="8">
        <v>14.5</v>
      </c>
      <c r="N247" s="8">
        <v>543.09000000000015</v>
      </c>
    </row>
    <row r="248" spans="1:14" hidden="1" x14ac:dyDescent="0.25">
      <c r="A248" t="s">
        <v>17</v>
      </c>
      <c r="I248" s="8">
        <v>6</v>
      </c>
      <c r="N248" s="8">
        <v>6</v>
      </c>
    </row>
    <row r="249" spans="1:14" s="3" customFormat="1" hidden="1" x14ac:dyDescent="0.25">
      <c r="A249" s="3" t="s">
        <v>6</v>
      </c>
      <c r="B249" s="11"/>
      <c r="C249" s="11"/>
      <c r="D249" s="11">
        <v>3.07</v>
      </c>
      <c r="E249" s="11"/>
      <c r="F249" s="11">
        <v>0.32</v>
      </c>
      <c r="G249" s="11"/>
      <c r="H249" s="11">
        <v>2.82</v>
      </c>
      <c r="I249" s="11">
        <v>2.73</v>
      </c>
      <c r="J249" s="11"/>
      <c r="K249" s="11">
        <v>3.17</v>
      </c>
      <c r="L249" s="11">
        <v>0.97</v>
      </c>
      <c r="M249" s="11">
        <v>0.65</v>
      </c>
      <c r="N249" s="11">
        <v>13.73</v>
      </c>
    </row>
    <row r="250" spans="1:14" hidden="1" x14ac:dyDescent="0.25">
      <c r="A250" t="s">
        <v>15</v>
      </c>
      <c r="I250" s="8">
        <v>6.33</v>
      </c>
      <c r="N250" s="8">
        <v>6.33</v>
      </c>
    </row>
    <row r="251" spans="1:14" hidden="1" x14ac:dyDescent="0.25">
      <c r="A251" t="s">
        <v>33</v>
      </c>
      <c r="I251" s="8">
        <v>6</v>
      </c>
      <c r="N251" s="8">
        <v>6</v>
      </c>
    </row>
    <row r="252" spans="1:14" hidden="1" x14ac:dyDescent="0.25">
      <c r="A252" t="s">
        <v>41</v>
      </c>
      <c r="B252" s="8">
        <v>12.66</v>
      </c>
      <c r="D252" s="8">
        <v>6</v>
      </c>
      <c r="E252" s="8">
        <v>7</v>
      </c>
      <c r="F252" s="8">
        <v>5.79</v>
      </c>
      <c r="N252" s="8">
        <v>31.45</v>
      </c>
    </row>
    <row r="253" spans="1:14" hidden="1" x14ac:dyDescent="0.25">
      <c r="A253" t="s">
        <v>7</v>
      </c>
      <c r="B253" s="8">
        <v>2.78</v>
      </c>
      <c r="C253" s="8">
        <v>1.52</v>
      </c>
      <c r="H253" s="8">
        <v>2.23</v>
      </c>
      <c r="I253" s="8">
        <v>3.5</v>
      </c>
      <c r="K253" s="8">
        <v>2.64</v>
      </c>
      <c r="L253" s="8">
        <v>0.45</v>
      </c>
      <c r="M253" s="8">
        <v>0.7</v>
      </c>
      <c r="N253" s="8">
        <v>13.819999999999999</v>
      </c>
    </row>
    <row r="254" spans="1:14" s="4" customFormat="1" x14ac:dyDescent="0.25">
      <c r="A254" s="2" t="s">
        <v>73</v>
      </c>
      <c r="B254" s="2" t="s">
        <v>47</v>
      </c>
      <c r="C254" s="2" t="s">
        <v>48</v>
      </c>
      <c r="D254" s="2" t="s">
        <v>49</v>
      </c>
      <c r="E254" s="2" t="s">
        <v>50</v>
      </c>
      <c r="F254" s="2" t="s">
        <v>51</v>
      </c>
      <c r="G254" s="2" t="s">
        <v>52</v>
      </c>
      <c r="H254" s="2" t="s">
        <v>53</v>
      </c>
      <c r="I254" s="2" t="s">
        <v>54</v>
      </c>
      <c r="J254" s="2" t="s">
        <v>55</v>
      </c>
      <c r="K254" s="2" t="s">
        <v>56</v>
      </c>
      <c r="L254" s="2" t="s">
        <v>57</v>
      </c>
      <c r="M254" s="2" t="s">
        <v>58</v>
      </c>
      <c r="N254" s="2" t="s">
        <v>46</v>
      </c>
    </row>
    <row r="255" spans="1:14" s="6" customFormat="1" x14ac:dyDescent="0.25">
      <c r="A255" s="6" t="s">
        <v>60</v>
      </c>
      <c r="B255" s="12">
        <f>+B272+B260+B277</f>
        <v>2016.9299999999998</v>
      </c>
      <c r="C255" s="12">
        <f t="shared" ref="C255:N255" si="190">+C272+C260+C277</f>
        <v>2206.1299999999997</v>
      </c>
      <c r="D255" s="12">
        <f t="shared" si="190"/>
        <v>2196.3099999999995</v>
      </c>
      <c r="E255" s="12">
        <f t="shared" si="190"/>
        <v>1973.11</v>
      </c>
      <c r="F255" s="12">
        <f t="shared" si="190"/>
        <v>2062.96</v>
      </c>
      <c r="G255" s="12">
        <f t="shared" si="190"/>
        <v>1589.67</v>
      </c>
      <c r="H255" s="12">
        <f t="shared" si="190"/>
        <v>1702.3899999999999</v>
      </c>
      <c r="I255" s="12">
        <f t="shared" si="190"/>
        <v>1506.06</v>
      </c>
      <c r="J255" s="12">
        <f t="shared" si="190"/>
        <v>2137.6999999999998</v>
      </c>
      <c r="K255" s="12">
        <f t="shared" si="190"/>
        <v>2093.0300000000002</v>
      </c>
      <c r="L255" s="12">
        <f t="shared" si="190"/>
        <v>2141.0300000000002</v>
      </c>
      <c r="M255" s="12">
        <f t="shared" si="190"/>
        <v>1842.02</v>
      </c>
      <c r="N255" s="9">
        <f t="shared" si="190"/>
        <v>23467.34</v>
      </c>
    </row>
    <row r="256" spans="1:14" s="6" customFormat="1" x14ac:dyDescent="0.25">
      <c r="A256" s="6" t="s">
        <v>59</v>
      </c>
      <c r="B256" s="12">
        <f>+B259</f>
        <v>2260.9999999999995</v>
      </c>
      <c r="C256" s="12">
        <f t="shared" ref="C256:N256" si="191">+C259</f>
        <v>2505.8699999999994</v>
      </c>
      <c r="D256" s="12">
        <f t="shared" si="191"/>
        <v>2617.9999999999995</v>
      </c>
      <c r="E256" s="12">
        <f t="shared" si="191"/>
        <v>2374</v>
      </c>
      <c r="F256" s="12">
        <f t="shared" si="191"/>
        <v>2628.64</v>
      </c>
      <c r="G256" s="12">
        <f t="shared" si="191"/>
        <v>2503</v>
      </c>
      <c r="H256" s="12">
        <f t="shared" si="191"/>
        <v>2486</v>
      </c>
      <c r="I256" s="12">
        <f t="shared" si="191"/>
        <v>2653.5</v>
      </c>
      <c r="J256" s="12">
        <f t="shared" si="191"/>
        <v>2639.9999999999995</v>
      </c>
      <c r="K256" s="12">
        <f t="shared" si="191"/>
        <v>2516.0000000000005</v>
      </c>
      <c r="L256" s="12">
        <f t="shared" si="191"/>
        <v>2503</v>
      </c>
      <c r="M256" s="12">
        <f t="shared" si="191"/>
        <v>2361.62</v>
      </c>
      <c r="N256" s="9">
        <f t="shared" si="191"/>
        <v>30050.63</v>
      </c>
    </row>
    <row r="257" spans="1:14" s="6" customFormat="1" x14ac:dyDescent="0.25">
      <c r="A257" s="6" t="s">
        <v>61</v>
      </c>
      <c r="B257" s="12">
        <f>+B256-B255</f>
        <v>244.06999999999971</v>
      </c>
      <c r="C257" s="12">
        <f t="shared" ref="C257:N257" si="192">+C256-C255</f>
        <v>299.73999999999978</v>
      </c>
      <c r="D257" s="12">
        <f t="shared" si="192"/>
        <v>421.69000000000005</v>
      </c>
      <c r="E257" s="12">
        <f t="shared" si="192"/>
        <v>400.8900000000001</v>
      </c>
      <c r="F257" s="12">
        <f t="shared" si="192"/>
        <v>565.67999999999984</v>
      </c>
      <c r="G257" s="12">
        <f t="shared" si="192"/>
        <v>913.32999999999993</v>
      </c>
      <c r="H257" s="12">
        <f t="shared" si="192"/>
        <v>783.61000000000013</v>
      </c>
      <c r="I257" s="12">
        <f t="shared" si="192"/>
        <v>1147.44</v>
      </c>
      <c r="J257" s="12">
        <f t="shared" si="192"/>
        <v>502.29999999999973</v>
      </c>
      <c r="K257" s="12">
        <f t="shared" si="192"/>
        <v>422.97000000000025</v>
      </c>
      <c r="L257" s="12">
        <f t="shared" si="192"/>
        <v>361.9699999999998</v>
      </c>
      <c r="M257" s="12">
        <f t="shared" si="192"/>
        <v>519.59999999999991</v>
      </c>
      <c r="N257" s="9">
        <f t="shared" si="192"/>
        <v>6583.2900000000009</v>
      </c>
    </row>
    <row r="258" spans="1:14" x14ac:dyDescent="0.25">
      <c r="B258" s="10">
        <f t="shared" ref="B258" si="193">+B257/B256</f>
        <v>0.10794781070322855</v>
      </c>
      <c r="C258" s="10">
        <f t="shared" ref="C258" si="194">+C257/C256</f>
        <v>0.11961514364272682</v>
      </c>
      <c r="D258" s="10">
        <f t="shared" ref="D258" si="195">+D257/D256</f>
        <v>0.16107333842627966</v>
      </c>
      <c r="E258" s="10">
        <f t="shared" ref="E258" si="196">+E257/E256</f>
        <v>0.16886689132266222</v>
      </c>
      <c r="F258" s="10">
        <f t="shared" ref="F258" si="197">+F257/F256</f>
        <v>0.21519873394607092</v>
      </c>
      <c r="G258" s="10">
        <f>+G257/G256</f>
        <v>0.36489412704754293</v>
      </c>
      <c r="H258" s="10">
        <f t="shared" ref="H258" si="198">+H257/H256</f>
        <v>0.3152091713596139</v>
      </c>
      <c r="I258" s="10">
        <f t="shared" ref="I258" si="199">+I257/I256</f>
        <v>0.43242509892594688</v>
      </c>
      <c r="J258" s="10">
        <f t="shared" ref="J258" si="200">+J257/J256</f>
        <v>0.19026515151515144</v>
      </c>
      <c r="K258" s="10">
        <f t="shared" ref="K258" si="201">+K257/K256</f>
        <v>0.16811208267090627</v>
      </c>
      <c r="L258" s="10">
        <f t="shared" ref="L258" si="202">+L257/L256</f>
        <v>0.14461446264482614</v>
      </c>
      <c r="M258" s="10">
        <f t="shared" ref="M258" si="203">+M257/M256</f>
        <v>0.22001846190326976</v>
      </c>
      <c r="N258" s="10">
        <f>+N257/N256</f>
        <v>0.2190732773322889</v>
      </c>
    </row>
    <row r="259" spans="1:14" s="1" customFormat="1" hidden="1" x14ac:dyDescent="0.25">
      <c r="A259" s="1">
        <v>901</v>
      </c>
      <c r="B259" s="7">
        <v>2260.9999999999995</v>
      </c>
      <c r="C259" s="7">
        <v>2505.8699999999994</v>
      </c>
      <c r="D259" s="7">
        <v>2617.9999999999995</v>
      </c>
      <c r="E259" s="7">
        <v>2374</v>
      </c>
      <c r="F259" s="7">
        <v>2628.64</v>
      </c>
      <c r="G259" s="7">
        <v>2503</v>
      </c>
      <c r="H259" s="7">
        <v>2486</v>
      </c>
      <c r="I259" s="7">
        <v>2653.5</v>
      </c>
      <c r="J259" s="7">
        <v>2639.9999999999995</v>
      </c>
      <c r="K259" s="7">
        <v>2516.0000000000005</v>
      </c>
      <c r="L259" s="7">
        <v>2503</v>
      </c>
      <c r="M259" s="7">
        <v>2361.62</v>
      </c>
      <c r="N259" s="7">
        <v>30050.63</v>
      </c>
    </row>
    <row r="260" spans="1:14" s="3" customFormat="1" hidden="1" x14ac:dyDescent="0.25">
      <c r="A260" s="3" t="s">
        <v>12</v>
      </c>
      <c r="B260" s="11"/>
      <c r="C260" s="11">
        <v>1.75</v>
      </c>
      <c r="D260" s="11"/>
      <c r="E260" s="11"/>
      <c r="F260" s="11">
        <v>9.6300000000000008</v>
      </c>
      <c r="G260" s="11"/>
      <c r="H260" s="11"/>
      <c r="I260" s="11"/>
      <c r="J260" s="11"/>
      <c r="K260" s="11"/>
      <c r="L260" s="11"/>
      <c r="M260" s="11">
        <v>2.91</v>
      </c>
      <c r="N260" s="11">
        <v>14.290000000000001</v>
      </c>
    </row>
    <row r="261" spans="1:14" hidden="1" x14ac:dyDescent="0.25">
      <c r="A261" t="s">
        <v>39</v>
      </c>
      <c r="K261" s="8">
        <v>38</v>
      </c>
      <c r="L261" s="8">
        <v>38</v>
      </c>
      <c r="M261" s="8">
        <v>34</v>
      </c>
      <c r="N261" s="8">
        <v>110</v>
      </c>
    </row>
    <row r="262" spans="1:14" hidden="1" x14ac:dyDescent="0.25">
      <c r="A262" t="s">
        <v>2</v>
      </c>
      <c r="C262" s="8">
        <v>5.2</v>
      </c>
      <c r="D262" s="8">
        <v>8.4499999999999993</v>
      </c>
      <c r="G262" s="8">
        <v>2</v>
      </c>
      <c r="K262" s="8">
        <v>1.03</v>
      </c>
      <c r="L262" s="8">
        <v>22.82</v>
      </c>
      <c r="N262" s="8">
        <v>39.5</v>
      </c>
    </row>
    <row r="263" spans="1:14" hidden="1" x14ac:dyDescent="0.25">
      <c r="A263" t="s">
        <v>4</v>
      </c>
      <c r="B263" s="8">
        <v>12.41</v>
      </c>
      <c r="C263" s="8">
        <v>4.8499999999999996</v>
      </c>
      <c r="D263" s="8">
        <v>2.2200000000000002</v>
      </c>
      <c r="E263" s="8">
        <v>5.32</v>
      </c>
      <c r="F263" s="8">
        <v>27.59</v>
      </c>
      <c r="G263" s="8">
        <v>7.35</v>
      </c>
      <c r="H263" s="8">
        <v>2.29</v>
      </c>
      <c r="I263" s="8">
        <v>1.25</v>
      </c>
      <c r="J263" s="8">
        <v>15.61</v>
      </c>
      <c r="K263" s="8">
        <v>14.61</v>
      </c>
      <c r="L263" s="8">
        <v>10.25</v>
      </c>
      <c r="M263" s="8">
        <v>21.990000000000002</v>
      </c>
      <c r="N263" s="8">
        <v>125.74000000000001</v>
      </c>
    </row>
    <row r="264" spans="1:14" hidden="1" x14ac:dyDescent="0.25">
      <c r="A264" t="s">
        <v>34</v>
      </c>
      <c r="G264" s="8">
        <v>57.5</v>
      </c>
      <c r="N264" s="8">
        <v>57.5</v>
      </c>
    </row>
    <row r="265" spans="1:14" hidden="1" x14ac:dyDescent="0.25">
      <c r="A265" t="s">
        <v>44</v>
      </c>
      <c r="D265" s="8">
        <v>8</v>
      </c>
      <c r="G265" s="8">
        <v>24</v>
      </c>
      <c r="N265" s="8">
        <v>32</v>
      </c>
    </row>
    <row r="266" spans="1:14" hidden="1" x14ac:dyDescent="0.25">
      <c r="A266" t="s">
        <v>8</v>
      </c>
      <c r="B266" s="8">
        <v>14</v>
      </c>
      <c r="C266" s="8">
        <v>27</v>
      </c>
      <c r="D266" s="8">
        <v>73</v>
      </c>
      <c r="E266" s="8">
        <v>23</v>
      </c>
      <c r="F266" s="8">
        <v>45</v>
      </c>
      <c r="G266" s="8">
        <v>40</v>
      </c>
      <c r="H266" s="8">
        <v>44</v>
      </c>
      <c r="I266" s="8">
        <v>78</v>
      </c>
      <c r="K266" s="8">
        <v>42.72</v>
      </c>
      <c r="L266" s="8">
        <v>24</v>
      </c>
      <c r="M266" s="8">
        <v>11.23</v>
      </c>
      <c r="N266" s="8">
        <v>421.95000000000005</v>
      </c>
    </row>
    <row r="267" spans="1:14" hidden="1" x14ac:dyDescent="0.25">
      <c r="A267" t="s">
        <v>3</v>
      </c>
      <c r="B267" s="8">
        <v>0.5</v>
      </c>
      <c r="C267" s="8">
        <v>5.33</v>
      </c>
      <c r="D267" s="8">
        <v>3.5</v>
      </c>
      <c r="E267" s="8">
        <v>28.25</v>
      </c>
      <c r="F267" s="8">
        <v>17.420000000000002</v>
      </c>
      <c r="G267" s="8">
        <v>30.98</v>
      </c>
      <c r="H267" s="8">
        <v>30</v>
      </c>
      <c r="I267" s="8">
        <v>24</v>
      </c>
      <c r="J267" s="8">
        <v>21.97</v>
      </c>
      <c r="K267" s="8">
        <v>52</v>
      </c>
      <c r="L267" s="8">
        <v>41</v>
      </c>
      <c r="M267" s="8">
        <v>118.5</v>
      </c>
      <c r="N267" s="8">
        <v>373.45000000000005</v>
      </c>
    </row>
    <row r="268" spans="1:14" hidden="1" x14ac:dyDescent="0.25">
      <c r="A268" t="s">
        <v>42</v>
      </c>
      <c r="M268" s="8">
        <v>8</v>
      </c>
      <c r="N268" s="8">
        <v>8</v>
      </c>
    </row>
    <row r="269" spans="1:14" hidden="1" x14ac:dyDescent="0.25">
      <c r="A269" t="s">
        <v>45</v>
      </c>
      <c r="B269" s="8">
        <v>30</v>
      </c>
      <c r="D269" s="8">
        <v>8</v>
      </c>
      <c r="F269" s="8">
        <v>14</v>
      </c>
      <c r="G269" s="8">
        <v>60</v>
      </c>
      <c r="H269" s="8">
        <v>88</v>
      </c>
      <c r="I269" s="8">
        <v>68</v>
      </c>
      <c r="J269" s="8">
        <v>46</v>
      </c>
      <c r="K269" s="8">
        <v>6</v>
      </c>
      <c r="L269" s="8">
        <v>16</v>
      </c>
      <c r="M269" s="8">
        <v>36</v>
      </c>
      <c r="N269" s="8">
        <v>372</v>
      </c>
    </row>
    <row r="270" spans="1:14" hidden="1" x14ac:dyDescent="0.25">
      <c r="A270" t="s">
        <v>1</v>
      </c>
      <c r="B270" s="8">
        <v>131.5</v>
      </c>
      <c r="C270" s="8">
        <v>84</v>
      </c>
      <c r="D270" s="8">
        <v>91.5</v>
      </c>
      <c r="E270" s="8">
        <v>107</v>
      </c>
      <c r="F270" s="8">
        <v>45</v>
      </c>
      <c r="G270" s="8">
        <v>276</v>
      </c>
      <c r="H270" s="8">
        <v>279</v>
      </c>
      <c r="I270" s="8">
        <v>590</v>
      </c>
      <c r="J270" s="8">
        <v>128</v>
      </c>
      <c r="K270" s="8">
        <v>69</v>
      </c>
      <c r="L270" s="8">
        <v>44</v>
      </c>
      <c r="M270" s="8">
        <v>121.5</v>
      </c>
      <c r="N270" s="8">
        <v>1966.5</v>
      </c>
    </row>
    <row r="271" spans="1:14" hidden="1" x14ac:dyDescent="0.25">
      <c r="A271" t="s">
        <v>13</v>
      </c>
      <c r="C271" s="8">
        <v>2.2999999999999998</v>
      </c>
      <c r="J271" s="8">
        <v>0.62</v>
      </c>
      <c r="L271" s="8">
        <v>0.4</v>
      </c>
      <c r="N271" s="8">
        <v>3.32</v>
      </c>
    </row>
    <row r="272" spans="1:14" s="3" customFormat="1" hidden="1" x14ac:dyDescent="0.25">
      <c r="A272" s="3" t="s">
        <v>0</v>
      </c>
      <c r="B272" s="11">
        <v>2016.9299999999998</v>
      </c>
      <c r="C272" s="11">
        <v>2197.5099999999998</v>
      </c>
      <c r="D272" s="11">
        <v>2196.3099999999995</v>
      </c>
      <c r="E272" s="11">
        <v>1973.11</v>
      </c>
      <c r="F272" s="11">
        <v>2053.33</v>
      </c>
      <c r="G272" s="11">
        <v>1589.67</v>
      </c>
      <c r="H272" s="11">
        <v>1695.3899999999999</v>
      </c>
      <c r="I272" s="11">
        <v>1506.06</v>
      </c>
      <c r="J272" s="11">
        <v>2137.6999999999998</v>
      </c>
      <c r="K272" s="11">
        <v>2093.0300000000002</v>
      </c>
      <c r="L272" s="11">
        <v>2141.0300000000002</v>
      </c>
      <c r="M272" s="11">
        <v>1836.99</v>
      </c>
      <c r="N272" s="11">
        <v>23437.059999999998</v>
      </c>
    </row>
    <row r="273" spans="1:14" hidden="1" x14ac:dyDescent="0.25">
      <c r="A273" t="s">
        <v>25</v>
      </c>
    </row>
    <row r="274" spans="1:14" hidden="1" x14ac:dyDescent="0.25">
      <c r="A274" t="s">
        <v>40</v>
      </c>
      <c r="D274" s="8">
        <v>8</v>
      </c>
      <c r="N274" s="8">
        <v>8</v>
      </c>
    </row>
    <row r="275" spans="1:14" hidden="1" x14ac:dyDescent="0.25">
      <c r="A275" t="s">
        <v>11</v>
      </c>
      <c r="B275" s="8">
        <v>38</v>
      </c>
      <c r="C275" s="8">
        <v>160</v>
      </c>
      <c r="D275" s="8">
        <v>196</v>
      </c>
      <c r="E275" s="8">
        <v>150</v>
      </c>
      <c r="F275" s="8">
        <v>236</v>
      </c>
      <c r="G275" s="8">
        <v>250</v>
      </c>
      <c r="H275" s="8">
        <v>172</v>
      </c>
      <c r="I275" s="8">
        <v>206</v>
      </c>
      <c r="J275" s="8">
        <v>166</v>
      </c>
      <c r="K275" s="8">
        <v>160</v>
      </c>
      <c r="L275" s="8">
        <v>160</v>
      </c>
      <c r="M275" s="8">
        <v>150</v>
      </c>
      <c r="N275" s="8">
        <v>2044</v>
      </c>
    </row>
    <row r="276" spans="1:14" hidden="1" x14ac:dyDescent="0.25">
      <c r="A276" t="s">
        <v>43</v>
      </c>
      <c r="E276" s="8">
        <v>68</v>
      </c>
      <c r="F276" s="8">
        <v>168</v>
      </c>
      <c r="G276" s="8">
        <v>160</v>
      </c>
      <c r="H276" s="8">
        <v>158</v>
      </c>
      <c r="I276" s="8">
        <v>168</v>
      </c>
      <c r="J276" s="8">
        <v>90</v>
      </c>
      <c r="N276" s="8">
        <v>812</v>
      </c>
    </row>
    <row r="277" spans="1:14" s="3" customFormat="1" hidden="1" x14ac:dyDescent="0.25">
      <c r="A277" s="3" t="s">
        <v>6</v>
      </c>
      <c r="B277" s="11"/>
      <c r="C277" s="11">
        <v>6.87</v>
      </c>
      <c r="D277" s="11"/>
      <c r="E277" s="11"/>
      <c r="F277" s="11"/>
      <c r="G277" s="11"/>
      <c r="H277" s="11">
        <v>7</v>
      </c>
      <c r="I277" s="11"/>
      <c r="J277" s="11"/>
      <c r="K277" s="11"/>
      <c r="L277" s="11"/>
      <c r="M277" s="11">
        <v>2.12</v>
      </c>
      <c r="N277" s="11">
        <v>15.990000000000002</v>
      </c>
    </row>
    <row r="278" spans="1:14" hidden="1" x14ac:dyDescent="0.25">
      <c r="A278" t="s">
        <v>18</v>
      </c>
      <c r="M278" s="8">
        <v>5</v>
      </c>
      <c r="N278" s="8">
        <v>5</v>
      </c>
    </row>
    <row r="279" spans="1:14" hidden="1" x14ac:dyDescent="0.25">
      <c r="A279" t="s">
        <v>20</v>
      </c>
      <c r="B279" s="8">
        <v>2.27</v>
      </c>
      <c r="N279" s="8">
        <v>2.27</v>
      </c>
    </row>
    <row r="280" spans="1:14" hidden="1" x14ac:dyDescent="0.25">
      <c r="A280" t="s">
        <v>37</v>
      </c>
      <c r="D280" s="8">
        <v>1</v>
      </c>
      <c r="F280" s="8">
        <v>8.89</v>
      </c>
      <c r="J280" s="8">
        <v>4.8599999999999994</v>
      </c>
      <c r="K280" s="8">
        <v>4.75</v>
      </c>
      <c r="N280" s="8">
        <v>19.5</v>
      </c>
    </row>
    <row r="281" spans="1:14" hidden="1" x14ac:dyDescent="0.25">
      <c r="A281" t="s">
        <v>23</v>
      </c>
      <c r="B281" s="8">
        <v>5.5</v>
      </c>
      <c r="D281" s="8">
        <v>11</v>
      </c>
      <c r="E281" s="8">
        <v>11</v>
      </c>
      <c r="G281" s="8">
        <v>5.5</v>
      </c>
      <c r="H281" s="8">
        <v>5.5</v>
      </c>
      <c r="I281" s="8">
        <v>5</v>
      </c>
      <c r="J281" s="8">
        <v>11</v>
      </c>
      <c r="K281" s="8">
        <v>11</v>
      </c>
      <c r="L281" s="8">
        <v>5.5</v>
      </c>
      <c r="M281" s="8">
        <v>11</v>
      </c>
      <c r="N281" s="8">
        <v>82</v>
      </c>
    </row>
    <row r="282" spans="1:14" hidden="1" x14ac:dyDescent="0.25">
      <c r="A282" t="s">
        <v>7</v>
      </c>
      <c r="B282" s="8">
        <v>9.89</v>
      </c>
      <c r="C282" s="8">
        <v>11.06</v>
      </c>
      <c r="D282" s="8">
        <v>11.02</v>
      </c>
      <c r="E282" s="8">
        <v>8.32</v>
      </c>
      <c r="F282" s="8">
        <v>3.7800000000000002</v>
      </c>
      <c r="H282" s="8">
        <v>4.82</v>
      </c>
      <c r="I282" s="8">
        <v>7.1899999999999995</v>
      </c>
      <c r="J282" s="8">
        <v>18.240000000000002</v>
      </c>
      <c r="K282" s="8">
        <v>23.860000000000003</v>
      </c>
      <c r="M282" s="8">
        <v>2.38</v>
      </c>
      <c r="N282" s="8">
        <v>100.56</v>
      </c>
    </row>
    <row r="283" spans="1:14" hidden="1" x14ac:dyDescent="0.25">
      <c r="A283" t="s">
        <v>46</v>
      </c>
      <c r="B283" s="8">
        <v>13234.349999999999</v>
      </c>
      <c r="C283" s="8">
        <v>14211.820000000002</v>
      </c>
      <c r="D283" s="8">
        <v>14817.509999999997</v>
      </c>
      <c r="E283" s="8">
        <v>14052.059999999996</v>
      </c>
      <c r="F283" s="8">
        <v>15419.22</v>
      </c>
      <c r="G283" s="8">
        <v>14799.799999999996</v>
      </c>
      <c r="H283" s="8">
        <v>15405.699999999995</v>
      </c>
      <c r="I283" s="8">
        <v>15947.369999999997</v>
      </c>
      <c r="J283" s="8">
        <v>15735.240000000003</v>
      </c>
      <c r="K283" s="8">
        <v>15429.410000000002</v>
      </c>
      <c r="L283" s="8">
        <v>15159.429999999997</v>
      </c>
      <c r="M283" s="8">
        <v>14708.369999999994</v>
      </c>
      <c r="N283" s="8">
        <v>178920.27999999991</v>
      </c>
    </row>
  </sheetData>
  <mergeCells count="1">
    <mergeCell ref="B1:N1"/>
  </mergeCells>
  <printOptions gridLines="1"/>
  <pageMargins left="0.31496062992125984" right="0.31496062992125984" top="0.74803149606299213" bottom="0.74803149606299213" header="0.31496062992125984" footer="0.31496062992125984"/>
  <pageSetup paperSize="9" scale="81" orientation="landscape" verticalDpi="0" r:id="rId1"/>
  <rowBreaks count="1" manualBreakCount="1"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assenteismo 2016</vt:lpstr>
      <vt:lpstr>'assenteismo 2016'!Titoli_stampa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Turella</dc:creator>
  <cp:lastModifiedBy>Di Giglio Micol</cp:lastModifiedBy>
  <cp:lastPrinted>2017-03-17T10:27:33Z</cp:lastPrinted>
  <dcterms:created xsi:type="dcterms:W3CDTF">2017-03-10T16:31:33Z</dcterms:created>
  <dcterms:modified xsi:type="dcterms:W3CDTF">2017-03-21T14:19:20Z</dcterms:modified>
</cp:coreProperties>
</file>